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Со старого компа\Администратор\Мои документы\Решения\08 декабря 2025\изменения в бюджет (Дума 08.12.25)\"/>
    </mc:Choice>
  </mc:AlternateContent>
  <bookViews>
    <workbookView xWindow="0" yWindow="0" windowWidth="28800" windowHeight="12330"/>
  </bookViews>
  <sheets>
    <sheet name="Прил 3  " sheetId="1" r:id="rId1"/>
  </sheets>
  <definedNames>
    <definedName name="_xlnm._FilterDatabase" localSheetId="0" hidden="1">'Прил 3  '!$A$12:$H$785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83" i="1" l="1"/>
  <c r="G783" i="1"/>
  <c r="F783" i="1"/>
  <c r="F782" i="1" s="1"/>
  <c r="H778" i="1"/>
  <c r="H777" i="1" s="1"/>
  <c r="H776" i="1" s="1"/>
  <c r="F778" i="1"/>
  <c r="F777" i="1" s="1"/>
  <c r="F776" i="1" s="1"/>
  <c r="G778" i="1"/>
  <c r="G777" i="1" s="1"/>
  <c r="G776" i="1" s="1"/>
  <c r="H773" i="1"/>
  <c r="G773" i="1"/>
  <c r="G771" i="1" s="1"/>
  <c r="F773" i="1"/>
  <c r="F768" i="1"/>
  <c r="H768" i="1"/>
  <c r="G768" i="1"/>
  <c r="H766" i="1"/>
  <c r="F766" i="1"/>
  <c r="G766" i="1"/>
  <c r="G764" i="1"/>
  <c r="F764" i="1"/>
  <c r="H764" i="1"/>
  <c r="H761" i="1"/>
  <c r="G761" i="1"/>
  <c r="F761" i="1"/>
  <c r="F760" i="1" s="1"/>
  <c r="F759" i="1" s="1"/>
  <c r="H757" i="1"/>
  <c r="G757" i="1"/>
  <c r="F757" i="1"/>
  <c r="H755" i="1"/>
  <c r="G755" i="1"/>
  <c r="F755" i="1"/>
  <c r="H753" i="1"/>
  <c r="G753" i="1"/>
  <c r="F753" i="1"/>
  <c r="H751" i="1"/>
  <c r="G751" i="1"/>
  <c r="F751" i="1"/>
  <c r="H749" i="1"/>
  <c r="G749" i="1"/>
  <c r="F749" i="1"/>
  <c r="H747" i="1"/>
  <c r="G747" i="1"/>
  <c r="F747" i="1"/>
  <c r="H745" i="1"/>
  <c r="G745" i="1"/>
  <c r="F745" i="1"/>
  <c r="G742" i="1"/>
  <c r="H742" i="1"/>
  <c r="F742" i="1"/>
  <c r="F741" i="1" s="1"/>
  <c r="F740" i="1" s="1"/>
  <c r="F739" i="1" s="1"/>
  <c r="H737" i="1"/>
  <c r="G737" i="1"/>
  <c r="F737" i="1"/>
  <c r="F731" i="1"/>
  <c r="H731" i="1"/>
  <c r="G731" i="1"/>
  <c r="H726" i="1"/>
  <c r="F726" i="1"/>
  <c r="F723" i="1"/>
  <c r="H723" i="1"/>
  <c r="G723" i="1"/>
  <c r="F720" i="1"/>
  <c r="H720" i="1"/>
  <c r="G720" i="1"/>
  <c r="F718" i="1"/>
  <c r="H718" i="1"/>
  <c r="G718" i="1"/>
  <c r="H715" i="1"/>
  <c r="G715" i="1"/>
  <c r="F715" i="1"/>
  <c r="H713" i="1"/>
  <c r="G713" i="1"/>
  <c r="F713" i="1"/>
  <c r="H711" i="1"/>
  <c r="G711" i="1"/>
  <c r="F711" i="1"/>
  <c r="G708" i="1"/>
  <c r="F708" i="1"/>
  <c r="H708" i="1"/>
  <c r="H705" i="1"/>
  <c r="G705" i="1"/>
  <c r="F705" i="1"/>
  <c r="H703" i="1"/>
  <c r="G703" i="1"/>
  <c r="F703" i="1"/>
  <c r="H701" i="1"/>
  <c r="G701" i="1"/>
  <c r="F701" i="1"/>
  <c r="H698" i="1"/>
  <c r="G698" i="1"/>
  <c r="F698" i="1"/>
  <c r="F696" i="1"/>
  <c r="H696" i="1"/>
  <c r="G696" i="1"/>
  <c r="H691" i="1"/>
  <c r="H690" i="1" s="1"/>
  <c r="G691" i="1"/>
  <c r="G690" i="1" s="1"/>
  <c r="F691" i="1"/>
  <c r="F690" i="1" s="1"/>
  <c r="F688" i="1"/>
  <c r="H688" i="1"/>
  <c r="G688" i="1"/>
  <c r="G685" i="1" s="1"/>
  <c r="G681" i="1" s="1"/>
  <c r="F686" i="1"/>
  <c r="F685" i="1" s="1"/>
  <c r="H686" i="1"/>
  <c r="G686" i="1"/>
  <c r="H683" i="1"/>
  <c r="H682" i="1" s="1"/>
  <c r="G683" i="1"/>
  <c r="G682" i="1" s="1"/>
  <c r="F683" i="1"/>
  <c r="F682" i="1" s="1"/>
  <c r="H679" i="1"/>
  <c r="H678" i="1" s="1"/>
  <c r="H677" i="1" s="1"/>
  <c r="G679" i="1"/>
  <c r="G678" i="1" s="1"/>
  <c r="G677" i="1" s="1"/>
  <c r="F679" i="1"/>
  <c r="F678" i="1" s="1"/>
  <c r="F677" i="1" s="1"/>
  <c r="F674" i="1"/>
  <c r="H674" i="1"/>
  <c r="G674" i="1"/>
  <c r="F672" i="1"/>
  <c r="H672" i="1"/>
  <c r="G672" i="1"/>
  <c r="F670" i="1"/>
  <c r="H670" i="1"/>
  <c r="G670" i="1"/>
  <c r="F668" i="1"/>
  <c r="H668" i="1"/>
  <c r="G668" i="1"/>
  <c r="H665" i="1"/>
  <c r="G665" i="1"/>
  <c r="F665" i="1"/>
  <c r="H662" i="1"/>
  <c r="G662" i="1"/>
  <c r="F662" i="1"/>
  <c r="F659" i="1"/>
  <c r="H659" i="1"/>
  <c r="G659" i="1"/>
  <c r="G656" i="1"/>
  <c r="F656" i="1"/>
  <c r="H656" i="1"/>
  <c r="H653" i="1"/>
  <c r="H652" i="1" s="1"/>
  <c r="H651" i="1" s="1"/>
  <c r="G653" i="1"/>
  <c r="G652" i="1" s="1"/>
  <c r="G651" i="1" s="1"/>
  <c r="F653" i="1"/>
  <c r="F652" i="1" s="1"/>
  <c r="F651" i="1" s="1"/>
  <c r="G648" i="1"/>
  <c r="G647" i="1" s="1"/>
  <c r="G646" i="1" s="1"/>
  <c r="F648" i="1"/>
  <c r="F647" i="1" s="1"/>
  <c r="F646" i="1" s="1"/>
  <c r="H648" i="1"/>
  <c r="H647" i="1" s="1"/>
  <c r="H646" i="1" s="1"/>
  <c r="H643" i="1"/>
  <c r="G643" i="1"/>
  <c r="F643" i="1"/>
  <c r="H641" i="1"/>
  <c r="G641" i="1"/>
  <c r="F641" i="1"/>
  <c r="F638" i="1"/>
  <c r="H638" i="1"/>
  <c r="G638" i="1"/>
  <c r="F635" i="1"/>
  <c r="H635" i="1"/>
  <c r="H633" i="1"/>
  <c r="G633" i="1"/>
  <c r="F633" i="1"/>
  <c r="H631" i="1"/>
  <c r="G631" i="1"/>
  <c r="F631" i="1"/>
  <c r="H629" i="1"/>
  <c r="G629" i="1"/>
  <c r="F629" i="1"/>
  <c r="H627" i="1"/>
  <c r="G627" i="1"/>
  <c r="F627" i="1"/>
  <c r="G624" i="1"/>
  <c r="F624" i="1"/>
  <c r="H624" i="1"/>
  <c r="G620" i="1"/>
  <c r="G619" i="1" s="1"/>
  <c r="F620" i="1"/>
  <c r="F619" i="1" s="1"/>
  <c r="H620" i="1"/>
  <c r="H619" i="1" s="1"/>
  <c r="H613" i="1"/>
  <c r="G613" i="1"/>
  <c r="F613" i="1"/>
  <c r="F609" i="1" s="1"/>
  <c r="H610" i="1"/>
  <c r="G610" i="1"/>
  <c r="F610" i="1"/>
  <c r="H606" i="1"/>
  <c r="G606" i="1"/>
  <c r="F606" i="1"/>
  <c r="F604" i="1"/>
  <c r="H604" i="1"/>
  <c r="G604" i="1"/>
  <c r="F597" i="1"/>
  <c r="H597" i="1"/>
  <c r="G597" i="1"/>
  <c r="F592" i="1"/>
  <c r="H592" i="1"/>
  <c r="G592" i="1"/>
  <c r="F588" i="1"/>
  <c r="H588" i="1"/>
  <c r="G588" i="1"/>
  <c r="H585" i="1"/>
  <c r="G585" i="1"/>
  <c r="F585" i="1"/>
  <c r="G580" i="1"/>
  <c r="F580" i="1"/>
  <c r="H580" i="1"/>
  <c r="G576" i="1"/>
  <c r="F576" i="1"/>
  <c r="H576" i="1"/>
  <c r="F571" i="1"/>
  <c r="H571" i="1"/>
  <c r="F567" i="1"/>
  <c r="H567" i="1"/>
  <c r="F564" i="1"/>
  <c r="H564" i="1"/>
  <c r="H563" i="1" s="1"/>
  <c r="G564" i="1"/>
  <c r="H561" i="1"/>
  <c r="H560" i="1" s="1"/>
  <c r="G561" i="1"/>
  <c r="G560" i="1" s="1"/>
  <c r="F561" i="1"/>
  <c r="F560" i="1" s="1"/>
  <c r="F556" i="1"/>
  <c r="F555" i="1" s="1"/>
  <c r="H556" i="1"/>
  <c r="H555" i="1" s="1"/>
  <c r="G556" i="1"/>
  <c r="G555" i="1" s="1"/>
  <c r="H553" i="1"/>
  <c r="G553" i="1"/>
  <c r="F553" i="1"/>
  <c r="H549" i="1"/>
  <c r="G549" i="1"/>
  <c r="G548" i="1" s="1"/>
  <c r="F549" i="1"/>
  <c r="H545" i="1"/>
  <c r="G545" i="1"/>
  <c r="F545" i="1"/>
  <c r="H542" i="1"/>
  <c r="G542" i="1"/>
  <c r="F542" i="1"/>
  <c r="H538" i="1"/>
  <c r="G538" i="1"/>
  <c r="F538" i="1"/>
  <c r="F537" i="1" s="1"/>
  <c r="F529" i="1"/>
  <c r="F528" i="1" s="1"/>
  <c r="H529" i="1"/>
  <c r="H528" i="1" s="1"/>
  <c r="G529" i="1"/>
  <c r="G528" i="1" s="1"/>
  <c r="F526" i="1"/>
  <c r="H526" i="1"/>
  <c r="G526" i="1"/>
  <c r="F521" i="1"/>
  <c r="H521" i="1"/>
  <c r="G521" i="1"/>
  <c r="H518" i="1"/>
  <c r="G518" i="1"/>
  <c r="F518" i="1"/>
  <c r="F515" i="1"/>
  <c r="H515" i="1"/>
  <c r="H514" i="1" s="1"/>
  <c r="G515" i="1"/>
  <c r="F511" i="1"/>
  <c r="H511" i="1"/>
  <c r="G511" i="1"/>
  <c r="F504" i="1"/>
  <c r="H504" i="1"/>
  <c r="G504" i="1"/>
  <c r="H499" i="1"/>
  <c r="H498" i="1" s="1"/>
  <c r="G499" i="1"/>
  <c r="G498" i="1" s="1"/>
  <c r="F499" i="1"/>
  <c r="F498" i="1" s="1"/>
  <c r="F495" i="1"/>
  <c r="H495" i="1"/>
  <c r="H493" i="1"/>
  <c r="G493" i="1"/>
  <c r="F493" i="1"/>
  <c r="H491" i="1"/>
  <c r="G491" i="1"/>
  <c r="F491" i="1"/>
  <c r="G488" i="1"/>
  <c r="F488" i="1"/>
  <c r="H488" i="1"/>
  <c r="H485" i="1"/>
  <c r="G485" i="1"/>
  <c r="F485" i="1"/>
  <c r="H483" i="1"/>
  <c r="G483" i="1"/>
  <c r="F483" i="1"/>
  <c r="H481" i="1"/>
  <c r="G481" i="1"/>
  <c r="F481" i="1"/>
  <c r="F476" i="1"/>
  <c r="H476" i="1"/>
  <c r="G476" i="1"/>
  <c r="F474" i="1"/>
  <c r="H474" i="1"/>
  <c r="G474" i="1"/>
  <c r="H470" i="1"/>
  <c r="G470" i="1"/>
  <c r="F470" i="1"/>
  <c r="F467" i="1"/>
  <c r="H467" i="1"/>
  <c r="G467" i="1"/>
  <c r="G464" i="1"/>
  <c r="F464" i="1"/>
  <c r="H464" i="1"/>
  <c r="H461" i="1"/>
  <c r="G461" i="1"/>
  <c r="F461" i="1"/>
  <c r="H458" i="1"/>
  <c r="G458" i="1"/>
  <c r="F458" i="1"/>
  <c r="F455" i="1"/>
  <c r="H455" i="1"/>
  <c r="G455" i="1"/>
  <c r="G452" i="1"/>
  <c r="G451" i="1" s="1"/>
  <c r="F452" i="1"/>
  <c r="H452" i="1"/>
  <c r="G448" i="1"/>
  <c r="F448" i="1"/>
  <c r="H448" i="1"/>
  <c r="H445" i="1"/>
  <c r="G445" i="1"/>
  <c r="F445" i="1"/>
  <c r="G440" i="1"/>
  <c r="F440" i="1"/>
  <c r="H440" i="1"/>
  <c r="H434" i="1"/>
  <c r="G434" i="1"/>
  <c r="F434" i="1"/>
  <c r="G429" i="1"/>
  <c r="G425" i="1" s="1"/>
  <c r="H429" i="1"/>
  <c r="F429" i="1"/>
  <c r="F425" i="1" s="1"/>
  <c r="H426" i="1"/>
  <c r="G426" i="1"/>
  <c r="F426" i="1"/>
  <c r="H423" i="1"/>
  <c r="G423" i="1"/>
  <c r="F423" i="1"/>
  <c r="G420" i="1"/>
  <c r="F420" i="1"/>
  <c r="H420" i="1"/>
  <c r="H417" i="1"/>
  <c r="G417" i="1"/>
  <c r="F417" i="1"/>
  <c r="H414" i="1"/>
  <c r="G414" i="1"/>
  <c r="F414" i="1"/>
  <c r="H410" i="1"/>
  <c r="G410" i="1"/>
  <c r="F410" i="1"/>
  <c r="H405" i="1"/>
  <c r="G405" i="1"/>
  <c r="F405" i="1"/>
  <c r="H399" i="1"/>
  <c r="G399" i="1"/>
  <c r="F399" i="1"/>
  <c r="H397" i="1"/>
  <c r="G397" i="1"/>
  <c r="F397" i="1"/>
  <c r="H395" i="1"/>
  <c r="G395" i="1"/>
  <c r="F395" i="1"/>
  <c r="H393" i="1"/>
  <c r="G393" i="1"/>
  <c r="F393" i="1"/>
  <c r="H391" i="1"/>
  <c r="G391" i="1"/>
  <c r="F391" i="1"/>
  <c r="H389" i="1"/>
  <c r="G389" i="1"/>
  <c r="F389" i="1"/>
  <c r="H378" i="1"/>
  <c r="G378" i="1"/>
  <c r="H375" i="1"/>
  <c r="H371" i="1"/>
  <c r="G371" i="1"/>
  <c r="G368" i="1" s="1"/>
  <c r="F371" i="1"/>
  <c r="H369" i="1"/>
  <c r="G369" i="1"/>
  <c r="F369" i="1"/>
  <c r="F366" i="1"/>
  <c r="H366" i="1"/>
  <c r="G366" i="1"/>
  <c r="G364" i="1"/>
  <c r="F364" i="1"/>
  <c r="H364" i="1"/>
  <c r="F362" i="1"/>
  <c r="H362" i="1"/>
  <c r="G362" i="1"/>
  <c r="F358" i="1"/>
  <c r="F357" i="1" s="1"/>
  <c r="H358" i="1"/>
  <c r="G358" i="1"/>
  <c r="G357" i="1" s="1"/>
  <c r="H357" i="1"/>
  <c r="H354" i="1"/>
  <c r="G354" i="1"/>
  <c r="F354" i="1"/>
  <c r="F352" i="1"/>
  <c r="H352" i="1"/>
  <c r="G352" i="1"/>
  <c r="F350" i="1"/>
  <c r="H350" i="1"/>
  <c r="G350" i="1"/>
  <c r="F348" i="1"/>
  <c r="H348" i="1"/>
  <c r="G348" i="1"/>
  <c r="G344" i="1"/>
  <c r="G343" i="1" s="1"/>
  <c r="G342" i="1" s="1"/>
  <c r="F344" i="1"/>
  <c r="F343" i="1" s="1"/>
  <c r="F342" i="1" s="1"/>
  <c r="H344" i="1"/>
  <c r="H343" i="1" s="1"/>
  <c r="H342" i="1" s="1"/>
  <c r="H339" i="1"/>
  <c r="G339" i="1"/>
  <c r="F339" i="1"/>
  <c r="H337" i="1"/>
  <c r="G337" i="1"/>
  <c r="F337" i="1"/>
  <c r="H335" i="1"/>
  <c r="G335" i="1"/>
  <c r="F335" i="1"/>
  <c r="H333" i="1"/>
  <c r="G333" i="1"/>
  <c r="F333" i="1"/>
  <c r="H331" i="1"/>
  <c r="G331" i="1"/>
  <c r="F331" i="1"/>
  <c r="H329" i="1"/>
  <c r="G329" i="1"/>
  <c r="F329" i="1"/>
  <c r="H327" i="1"/>
  <c r="G327" i="1"/>
  <c r="F327" i="1"/>
  <c r="H325" i="1"/>
  <c r="G325" i="1"/>
  <c r="F325" i="1"/>
  <c r="H323" i="1"/>
  <c r="G323" i="1"/>
  <c r="F323" i="1"/>
  <c r="H321" i="1"/>
  <c r="G321" i="1"/>
  <c r="F321" i="1"/>
  <c r="F318" i="1"/>
  <c r="H318" i="1"/>
  <c r="G318" i="1"/>
  <c r="G316" i="1"/>
  <c r="F316" i="1"/>
  <c r="H316" i="1"/>
  <c r="F314" i="1"/>
  <c r="H314" i="1"/>
  <c r="G314" i="1"/>
  <c r="F312" i="1"/>
  <c r="H312" i="1"/>
  <c r="G312" i="1"/>
  <c r="H309" i="1"/>
  <c r="G309" i="1"/>
  <c r="F309" i="1"/>
  <c r="H307" i="1"/>
  <c r="G307" i="1"/>
  <c r="F307" i="1"/>
  <c r="H305" i="1"/>
  <c r="G305" i="1"/>
  <c r="F305" i="1"/>
  <c r="H303" i="1"/>
  <c r="G303" i="1"/>
  <c r="F303" i="1"/>
  <c r="H301" i="1"/>
  <c r="G301" i="1"/>
  <c r="F301" i="1"/>
  <c r="H299" i="1"/>
  <c r="G299" i="1"/>
  <c r="F299" i="1"/>
  <c r="H297" i="1"/>
  <c r="G297" i="1"/>
  <c r="F297" i="1"/>
  <c r="H295" i="1"/>
  <c r="G295" i="1"/>
  <c r="F295" i="1"/>
  <c r="F290" i="1"/>
  <c r="F289" i="1" s="1"/>
  <c r="H290" i="1"/>
  <c r="H289" i="1" s="1"/>
  <c r="G290" i="1"/>
  <c r="G289" i="1" s="1"/>
  <c r="H287" i="1"/>
  <c r="G287" i="1"/>
  <c r="F287" i="1"/>
  <c r="H285" i="1"/>
  <c r="G285" i="1"/>
  <c r="F285" i="1"/>
  <c r="H281" i="1"/>
  <c r="G281" i="1"/>
  <c r="F281" i="1"/>
  <c r="H279" i="1"/>
  <c r="G279" i="1"/>
  <c r="F279" i="1"/>
  <c r="H277" i="1"/>
  <c r="G277" i="1"/>
  <c r="F277" i="1"/>
  <c r="H275" i="1"/>
  <c r="G275" i="1"/>
  <c r="F275" i="1"/>
  <c r="H273" i="1"/>
  <c r="G273" i="1"/>
  <c r="F273" i="1"/>
  <c r="H271" i="1"/>
  <c r="G271" i="1"/>
  <c r="F271" i="1"/>
  <c r="H269" i="1"/>
  <c r="G269" i="1"/>
  <c r="F269" i="1"/>
  <c r="H267" i="1"/>
  <c r="G267" i="1"/>
  <c r="F267" i="1"/>
  <c r="H264" i="1"/>
  <c r="H263" i="1" s="1"/>
  <c r="G264" i="1"/>
  <c r="G263" i="1" s="1"/>
  <c r="F264" i="1"/>
  <c r="F263" i="1" s="1"/>
  <c r="F258" i="1"/>
  <c r="H258" i="1"/>
  <c r="G258" i="1"/>
  <c r="H252" i="1"/>
  <c r="G252" i="1"/>
  <c r="F252" i="1"/>
  <c r="F250" i="1"/>
  <c r="H250" i="1"/>
  <c r="G250" i="1"/>
  <c r="H243" i="1"/>
  <c r="H241" i="1"/>
  <c r="G241" i="1"/>
  <c r="F241" i="1"/>
  <c r="H238" i="1"/>
  <c r="F238" i="1"/>
  <c r="G238" i="1"/>
  <c r="H236" i="1"/>
  <c r="G236" i="1"/>
  <c r="F236" i="1"/>
  <c r="H234" i="1"/>
  <c r="F234" i="1"/>
  <c r="G234" i="1"/>
  <c r="G231" i="1"/>
  <c r="G230" i="1" s="1"/>
  <c r="F231" i="1"/>
  <c r="F230" i="1" s="1"/>
  <c r="H231" i="1"/>
  <c r="H230" i="1" s="1"/>
  <c r="H227" i="1"/>
  <c r="G227" i="1"/>
  <c r="F227" i="1"/>
  <c r="F224" i="1" s="1"/>
  <c r="H225" i="1"/>
  <c r="G225" i="1"/>
  <c r="F225" i="1"/>
  <c r="H222" i="1"/>
  <c r="F222" i="1"/>
  <c r="G222" i="1"/>
  <c r="H218" i="1"/>
  <c r="H213" i="1"/>
  <c r="H212" i="1" s="1"/>
  <c r="H211" i="1" s="1"/>
  <c r="G213" i="1"/>
  <c r="G212" i="1" s="1"/>
  <c r="G211" i="1" s="1"/>
  <c r="F213" i="1"/>
  <c r="F212" i="1"/>
  <c r="F211" i="1" s="1"/>
  <c r="F206" i="1"/>
  <c r="F205" i="1" s="1"/>
  <c r="F204" i="1" s="1"/>
  <c r="H206" i="1"/>
  <c r="H205" i="1" s="1"/>
  <c r="H204" i="1" s="1"/>
  <c r="H202" i="1"/>
  <c r="H201" i="1" s="1"/>
  <c r="H200" i="1" s="1"/>
  <c r="G202" i="1"/>
  <c r="G201" i="1" s="1"/>
  <c r="G200" i="1" s="1"/>
  <c r="F202" i="1"/>
  <c r="F201" i="1"/>
  <c r="F200" i="1" s="1"/>
  <c r="H198" i="1"/>
  <c r="G198" i="1"/>
  <c r="F198" i="1"/>
  <c r="G196" i="1"/>
  <c r="F196" i="1"/>
  <c r="F195" i="1" s="1"/>
  <c r="F194" i="1" s="1"/>
  <c r="F193" i="1" s="1"/>
  <c r="H196" i="1"/>
  <c r="H195" i="1" s="1"/>
  <c r="H194" i="1" s="1"/>
  <c r="H193" i="1" s="1"/>
  <c r="H190" i="1"/>
  <c r="G190" i="1"/>
  <c r="F190" i="1"/>
  <c r="G188" i="1"/>
  <c r="H188" i="1"/>
  <c r="F188" i="1"/>
  <c r="H186" i="1"/>
  <c r="G186" i="1"/>
  <c r="F186" i="1"/>
  <c r="G184" i="1"/>
  <c r="F184" i="1"/>
  <c r="H184" i="1"/>
  <c r="G182" i="1"/>
  <c r="H182" i="1"/>
  <c r="F182" i="1"/>
  <c r="G180" i="1"/>
  <c r="F180" i="1"/>
  <c r="H180" i="1"/>
  <c r="G178" i="1"/>
  <c r="H178" i="1"/>
  <c r="F178" i="1"/>
  <c r="H175" i="1"/>
  <c r="F175" i="1"/>
  <c r="G175" i="1"/>
  <c r="H173" i="1"/>
  <c r="G173" i="1"/>
  <c r="F173" i="1"/>
  <c r="H171" i="1"/>
  <c r="G171" i="1"/>
  <c r="F171" i="1"/>
  <c r="G168" i="1"/>
  <c r="G167" i="1" s="1"/>
  <c r="G166" i="1" s="1"/>
  <c r="H168" i="1"/>
  <c r="H167" i="1" s="1"/>
  <c r="H166" i="1" s="1"/>
  <c r="F168" i="1"/>
  <c r="F167" i="1" s="1"/>
  <c r="F166" i="1" s="1"/>
  <c r="H163" i="1"/>
  <c r="F163" i="1"/>
  <c r="G163" i="1"/>
  <c r="H161" i="1"/>
  <c r="G161" i="1"/>
  <c r="F161" i="1"/>
  <c r="H159" i="1"/>
  <c r="G159" i="1"/>
  <c r="F159" i="1"/>
  <c r="G154" i="1"/>
  <c r="F154" i="1"/>
  <c r="H154" i="1"/>
  <c r="G149" i="1"/>
  <c r="F149" i="1"/>
  <c r="G145" i="1"/>
  <c r="F145" i="1"/>
  <c r="H142" i="1"/>
  <c r="G142" i="1"/>
  <c r="F142" i="1"/>
  <c r="F138" i="1"/>
  <c r="H138" i="1"/>
  <c r="G138" i="1"/>
  <c r="G136" i="1"/>
  <c r="H136" i="1"/>
  <c r="F136" i="1"/>
  <c r="H134" i="1"/>
  <c r="G134" i="1"/>
  <c r="F134" i="1"/>
  <c r="G132" i="1"/>
  <c r="H132" i="1"/>
  <c r="F132" i="1"/>
  <c r="H130" i="1"/>
  <c r="G130" i="1"/>
  <c r="F130" i="1"/>
  <c r="G128" i="1"/>
  <c r="H128" i="1"/>
  <c r="F128" i="1"/>
  <c r="H126" i="1"/>
  <c r="G126" i="1"/>
  <c r="F126" i="1"/>
  <c r="H121" i="1"/>
  <c r="G121" i="1"/>
  <c r="F121" i="1"/>
  <c r="H119" i="1"/>
  <c r="G119" i="1"/>
  <c r="F119" i="1"/>
  <c r="H115" i="1"/>
  <c r="G115" i="1"/>
  <c r="H113" i="1"/>
  <c r="G113" i="1"/>
  <c r="F113" i="1"/>
  <c r="F111" i="1"/>
  <c r="H111" i="1"/>
  <c r="G111" i="1"/>
  <c r="H109" i="1"/>
  <c r="G109" i="1"/>
  <c r="F109" i="1"/>
  <c r="F107" i="1"/>
  <c r="H107" i="1"/>
  <c r="G107" i="1"/>
  <c r="H101" i="1"/>
  <c r="G101" i="1"/>
  <c r="F101" i="1"/>
  <c r="H95" i="1"/>
  <c r="G95" i="1"/>
  <c r="F95" i="1"/>
  <c r="H92" i="1"/>
  <c r="G92" i="1"/>
  <c r="F92" i="1"/>
  <c r="H90" i="1"/>
  <c r="G90" i="1"/>
  <c r="F90" i="1"/>
  <c r="F87" i="1"/>
  <c r="F86" i="1" s="1"/>
  <c r="H87" i="1"/>
  <c r="H86" i="1" s="1"/>
  <c r="G87" i="1"/>
  <c r="G86" i="1" s="1"/>
  <c r="F83" i="1"/>
  <c r="F82" i="1" s="1"/>
  <c r="F81" i="1" s="1"/>
  <c r="H83" i="1"/>
  <c r="H82" i="1" s="1"/>
  <c r="H81" i="1" s="1"/>
  <c r="G83" i="1"/>
  <c r="G82" i="1" s="1"/>
  <c r="G81" i="1" s="1"/>
  <c r="H77" i="1"/>
  <c r="G77" i="1"/>
  <c r="F77" i="1"/>
  <c r="H74" i="1"/>
  <c r="G74" i="1"/>
  <c r="F74" i="1"/>
  <c r="H71" i="1"/>
  <c r="G71" i="1"/>
  <c r="F71" i="1"/>
  <c r="H64" i="1"/>
  <c r="G64" i="1"/>
  <c r="F64" i="1"/>
  <c r="H59" i="1"/>
  <c r="G59" i="1"/>
  <c r="F59" i="1"/>
  <c r="F55" i="1"/>
  <c r="F54" i="1" s="1"/>
  <c r="F53" i="1" s="1"/>
  <c r="H55" i="1"/>
  <c r="H54" i="1" s="1"/>
  <c r="H53" i="1" s="1"/>
  <c r="G55" i="1"/>
  <c r="G54" i="1" s="1"/>
  <c r="G53" i="1" s="1"/>
  <c r="H50" i="1"/>
  <c r="G50" i="1"/>
  <c r="F50" i="1"/>
  <c r="H47" i="1"/>
  <c r="G47" i="1"/>
  <c r="F47" i="1"/>
  <c r="F42" i="1"/>
  <c r="H42" i="1"/>
  <c r="G42" i="1"/>
  <c r="H37" i="1"/>
  <c r="G37" i="1"/>
  <c r="F37" i="1"/>
  <c r="H32" i="1"/>
  <c r="G32" i="1"/>
  <c r="F32" i="1"/>
  <c r="H29" i="1"/>
  <c r="G29" i="1"/>
  <c r="F29" i="1"/>
  <c r="H26" i="1"/>
  <c r="G26" i="1"/>
  <c r="F26" i="1"/>
  <c r="H21" i="1"/>
  <c r="G21" i="1"/>
  <c r="F21" i="1"/>
  <c r="F16" i="1"/>
  <c r="H16" i="1"/>
  <c r="G16" i="1"/>
  <c r="G413" i="1" l="1"/>
  <c r="G404" i="1" s="1"/>
  <c r="G403" i="1" s="1"/>
  <c r="G402" i="1" s="1"/>
  <c r="H548" i="1"/>
  <c r="H685" i="1"/>
  <c r="G676" i="1"/>
  <c r="F41" i="1"/>
  <c r="F40" i="1" s="1"/>
  <c r="F368" i="1"/>
  <c r="G537" i="1"/>
  <c r="G536" i="1" s="1"/>
  <c r="G535" i="1" s="1"/>
  <c r="G640" i="1"/>
  <c r="G741" i="1"/>
  <c r="G740" i="1" s="1"/>
  <c r="F681" i="1"/>
  <c r="H266" i="1"/>
  <c r="H284" i="1"/>
  <c r="H283" i="1" s="1"/>
  <c r="G233" i="1"/>
  <c r="G609" i="1"/>
  <c r="H681" i="1"/>
  <c r="H15" i="1"/>
  <c r="H14" i="1" s="1"/>
  <c r="H609" i="1"/>
  <c r="F781" i="1"/>
  <c r="F780" i="1" s="1"/>
  <c r="F413" i="1"/>
  <c r="F404" i="1" s="1"/>
  <c r="F403" i="1" s="1"/>
  <c r="F402" i="1" s="1"/>
  <c r="G717" i="1"/>
  <c r="G195" i="1"/>
  <c r="G194" i="1" s="1"/>
  <c r="G193" i="1" s="1"/>
  <c r="H25" i="1"/>
  <c r="H24" i="1" s="1"/>
  <c r="F717" i="1"/>
  <c r="F15" i="1"/>
  <c r="F14" i="1" s="1"/>
  <c r="F722" i="1"/>
  <c r="H177" i="1"/>
  <c r="H361" i="1"/>
  <c r="H360" i="1" s="1"/>
  <c r="G224" i="1"/>
  <c r="H368" i="1"/>
  <c r="H224" i="1"/>
  <c r="G41" i="1"/>
  <c r="G40" i="1" s="1"/>
  <c r="F58" i="1"/>
  <c r="F57" i="1" s="1"/>
  <c r="G388" i="1"/>
  <c r="G387" i="1" s="1"/>
  <c r="G386" i="1" s="1"/>
  <c r="F473" i="1"/>
  <c r="F640" i="1"/>
  <c r="G760" i="1"/>
  <c r="G759" i="1" s="1"/>
  <c r="G739" i="1" s="1"/>
  <c r="G89" i="1"/>
  <c r="G85" i="1" s="1"/>
  <c r="G361" i="1"/>
  <c r="G360" i="1" s="1"/>
  <c r="H388" i="1"/>
  <c r="H387" i="1" s="1"/>
  <c r="H386" i="1" s="1"/>
  <c r="F707" i="1"/>
  <c r="F125" i="1"/>
  <c r="F177" i="1"/>
  <c r="H655" i="1"/>
  <c r="H650" i="1" s="1"/>
  <c r="G707" i="1"/>
  <c r="H170" i="1"/>
  <c r="H165" i="1" s="1"/>
  <c r="H320" i="1"/>
  <c r="G439" i="1"/>
  <c r="F655" i="1"/>
  <c r="F650" i="1" s="1"/>
  <c r="H760" i="1"/>
  <c r="H759" i="1" s="1"/>
  <c r="F361" i="1"/>
  <c r="F360" i="1" s="1"/>
  <c r="G655" i="1"/>
  <c r="G650" i="1" s="1"/>
  <c r="F170" i="1"/>
  <c r="H240" i="1"/>
  <c r="F233" i="1"/>
  <c r="F284" i="1"/>
  <c r="F283" i="1" s="1"/>
  <c r="H695" i="1"/>
  <c r="H717" i="1"/>
  <c r="G320" i="1"/>
  <c r="H640" i="1"/>
  <c r="G15" i="1"/>
  <c r="G14" i="1" s="1"/>
  <c r="F25" i="1"/>
  <c r="F24" i="1" s="1"/>
  <c r="G284" i="1"/>
  <c r="G283" i="1" s="1"/>
  <c r="H294" i="1"/>
  <c r="H293" i="1" s="1"/>
  <c r="H292" i="1" s="1"/>
  <c r="H413" i="1"/>
  <c r="H404" i="1" s="1"/>
  <c r="G772" i="1"/>
  <c r="H58" i="1"/>
  <c r="H57" i="1" s="1"/>
  <c r="H233" i="1"/>
  <c r="H41" i="1"/>
  <c r="H40" i="1" s="1"/>
  <c r="G144" i="1"/>
  <c r="G177" i="1"/>
  <c r="H89" i="1"/>
  <c r="H85" i="1" s="1"/>
  <c r="G170" i="1"/>
  <c r="G165" i="1" s="1"/>
  <c r="G25" i="1"/>
  <c r="G24" i="1" s="1"/>
  <c r="H262" i="1"/>
  <c r="H261" i="1" s="1"/>
  <c r="F165" i="1"/>
  <c r="H217" i="1"/>
  <c r="H216" i="1" s="1"/>
  <c r="G58" i="1"/>
  <c r="G57" i="1" s="1"/>
  <c r="G125" i="1"/>
  <c r="F144" i="1"/>
  <c r="H125" i="1"/>
  <c r="G206" i="1"/>
  <c r="G205" i="1" s="1"/>
  <c r="G204" i="1" s="1"/>
  <c r="F347" i="1"/>
  <c r="F346" i="1" s="1"/>
  <c r="F341" i="1" s="1"/>
  <c r="H374" i="1"/>
  <c r="H373" i="1" s="1"/>
  <c r="H451" i="1"/>
  <c r="H439" i="1" s="1"/>
  <c r="F591" i="1"/>
  <c r="H676" i="1"/>
  <c r="F695" i="1"/>
  <c r="F694" i="1" s="1"/>
  <c r="F693" i="1" s="1"/>
  <c r="F645" i="1" s="1"/>
  <c r="G726" i="1"/>
  <c r="G722" i="1" s="1"/>
  <c r="F115" i="1"/>
  <c r="F89" i="1" s="1"/>
  <c r="F85" i="1" s="1"/>
  <c r="F218" i="1"/>
  <c r="F217" i="1" s="1"/>
  <c r="F216" i="1" s="1"/>
  <c r="F215" i="1" s="1"/>
  <c r="F451" i="1"/>
  <c r="F439" i="1" s="1"/>
  <c r="G514" i="1"/>
  <c r="H623" i="1"/>
  <c r="H618" i="1" s="1"/>
  <c r="H617" i="1" s="1"/>
  <c r="H616" i="1" s="1"/>
  <c r="G695" i="1"/>
  <c r="G694" i="1" s="1"/>
  <c r="G693" i="1" s="1"/>
  <c r="G645" i="1" s="1"/>
  <c r="H722" i="1"/>
  <c r="F623" i="1"/>
  <c r="F618" i="1" s="1"/>
  <c r="F617" i="1" s="1"/>
  <c r="F616" i="1" s="1"/>
  <c r="F514" i="1"/>
  <c r="F503" i="1" s="1"/>
  <c r="F502" i="1" s="1"/>
  <c r="F501" i="1" s="1"/>
  <c r="F772" i="1"/>
  <c r="F771" i="1"/>
  <c r="F770" i="1" s="1"/>
  <c r="H149" i="1"/>
  <c r="F388" i="1"/>
  <c r="F387" i="1" s="1"/>
  <c r="F386" i="1" s="1"/>
  <c r="H145" i="1"/>
  <c r="F243" i="1"/>
  <c r="F240" i="1" s="1"/>
  <c r="F266" i="1"/>
  <c r="F262" i="1" s="1"/>
  <c r="F261" i="1" s="1"/>
  <c r="F294" i="1"/>
  <c r="F293" i="1" s="1"/>
  <c r="F378" i="1"/>
  <c r="H425" i="1"/>
  <c r="F563" i="1"/>
  <c r="G770" i="1"/>
  <c r="G218" i="1"/>
  <c r="G217" i="1" s="1"/>
  <c r="G216" i="1" s="1"/>
  <c r="G215" i="1" s="1"/>
  <c r="G243" i="1"/>
  <c r="G240" i="1" s="1"/>
  <c r="G229" i="1" s="1"/>
  <c r="G266" i="1"/>
  <c r="G262" i="1" s="1"/>
  <c r="G294" i="1"/>
  <c r="G293" i="1" s="1"/>
  <c r="G292" i="1" s="1"/>
  <c r="F320" i="1"/>
  <c r="G571" i="1"/>
  <c r="G570" i="1" s="1"/>
  <c r="F570" i="1"/>
  <c r="G635" i="1"/>
  <c r="G623" i="1" s="1"/>
  <c r="G618" i="1" s="1"/>
  <c r="G617" i="1" s="1"/>
  <c r="G616" i="1" s="1"/>
  <c r="H707" i="1"/>
  <c r="H570" i="1"/>
  <c r="F676" i="1"/>
  <c r="H473" i="1"/>
  <c r="F548" i="1"/>
  <c r="F536" i="1" s="1"/>
  <c r="F535" i="1" s="1"/>
  <c r="G347" i="1"/>
  <c r="G346" i="1" s="1"/>
  <c r="G341" i="1" s="1"/>
  <c r="H347" i="1"/>
  <c r="H346" i="1" s="1"/>
  <c r="H341" i="1" s="1"/>
  <c r="F375" i="1"/>
  <c r="G503" i="1"/>
  <c r="G502" i="1" s="1"/>
  <c r="G501" i="1" s="1"/>
  <c r="G591" i="1"/>
  <c r="H741" i="1"/>
  <c r="H740" i="1" s="1"/>
  <c r="H739" i="1" s="1"/>
  <c r="H772" i="1"/>
  <c r="H771" i="1"/>
  <c r="H770" i="1" s="1"/>
  <c r="G781" i="1"/>
  <c r="G780" i="1" s="1"/>
  <c r="G782" i="1"/>
  <c r="G375" i="1"/>
  <c r="G374" i="1" s="1"/>
  <c r="G373" i="1" s="1"/>
  <c r="G495" i="1"/>
  <c r="G473" i="1" s="1"/>
  <c r="G438" i="1" s="1"/>
  <c r="G437" i="1" s="1"/>
  <c r="H503" i="1"/>
  <c r="H502" i="1" s="1"/>
  <c r="H501" i="1" s="1"/>
  <c r="H537" i="1"/>
  <c r="H536" i="1" s="1"/>
  <c r="H535" i="1" s="1"/>
  <c r="G567" i="1"/>
  <c r="G563" i="1" s="1"/>
  <c r="H591" i="1"/>
  <c r="H781" i="1"/>
  <c r="H780" i="1" s="1"/>
  <c r="H782" i="1"/>
  <c r="F559" i="1" l="1"/>
  <c r="F558" i="1" s="1"/>
  <c r="G124" i="1"/>
  <c r="H694" i="1"/>
  <c r="H693" i="1" s="1"/>
  <c r="H645" i="1" s="1"/>
  <c r="F374" i="1"/>
  <c r="F373" i="1" s="1"/>
  <c r="G261" i="1"/>
  <c r="G260" i="1" s="1"/>
  <c r="H403" i="1"/>
  <c r="H402" i="1" s="1"/>
  <c r="G13" i="1"/>
  <c r="H144" i="1"/>
  <c r="H124" i="1" s="1"/>
  <c r="H123" i="1" s="1"/>
  <c r="F438" i="1"/>
  <c r="F437" i="1" s="1"/>
  <c r="F124" i="1"/>
  <c r="F123" i="1" s="1"/>
  <c r="F229" i="1"/>
  <c r="F192" i="1" s="1"/>
  <c r="F13" i="1"/>
  <c r="G192" i="1"/>
  <c r="G559" i="1"/>
  <c r="G558" i="1" s="1"/>
  <c r="G401" i="1" s="1"/>
  <c r="H215" i="1"/>
  <c r="H559" i="1"/>
  <c r="H558" i="1" s="1"/>
  <c r="H229" i="1"/>
  <c r="H192" i="1" s="1"/>
  <c r="H13" i="1"/>
  <c r="G123" i="1"/>
  <c r="H260" i="1"/>
  <c r="H438" i="1"/>
  <c r="H437" i="1" s="1"/>
  <c r="F292" i="1"/>
  <c r="G785" i="1" l="1"/>
  <c r="F260" i="1"/>
  <c r="F401" i="1"/>
  <c r="F785" i="1" s="1"/>
  <c r="H401" i="1"/>
  <c r="H785" i="1" s="1"/>
</calcChain>
</file>

<file path=xl/sharedStrings.xml><?xml version="1.0" encoding="utf-8"?>
<sst xmlns="http://schemas.openxmlformats.org/spreadsheetml/2006/main" count="2689" uniqueCount="710">
  <si>
    <t>Приложение 1</t>
  </si>
  <si>
    <t>к решению Думы муниципального округа Ревда</t>
  </si>
  <si>
    <t>Приложение 3</t>
  </si>
  <si>
    <t>к решению Думы городского округа Ревда</t>
  </si>
  <si>
    <t xml:space="preserve"> от  18 декабря 2024   № 298 </t>
  </si>
  <si>
    <t>Распределение бюджетных ассигнований по разделам, подразделам, целевым статьям (муниципальным программам муниципального округа  и  непрограммным  направлениям  деятельности), группам и подгруппам видов  расходов классификации расходов бюджета муниципального округа Ревда на 2025 год и плановый период 2026 и 2027 годов</t>
  </si>
  <si>
    <t>Но-
мер стро-
ки</t>
  </si>
  <si>
    <t>Код
раз-
дела,
под-
раз-
дела</t>
  </si>
  <si>
    <t>Код
целе-
вой
статьи</t>
  </si>
  <si>
    <t>Код вида расходов</t>
  </si>
  <si>
    <t>Наименование раздела, подраздела, целевой статьи и вида расходов</t>
  </si>
  <si>
    <t>2025 год, сумма, 
в тысячах рублей</t>
  </si>
  <si>
    <t>2026 год, сумма, 
в тысячах рублей</t>
  </si>
  <si>
    <t>2027 год, сумма, 
в тысячах рублей</t>
  </si>
  <si>
    <t>1</t>
  </si>
  <si>
    <t>2</t>
  </si>
  <si>
    <t>3</t>
  </si>
  <si>
    <t>4</t>
  </si>
  <si>
    <t>5</t>
  </si>
  <si>
    <t>6</t>
  </si>
  <si>
    <t>7</t>
  </si>
  <si>
    <t>8</t>
  </si>
  <si>
    <t>0100</t>
  </si>
  <si>
    <t>Общегосударственные вопросы</t>
  </si>
  <si>
    <t>0102</t>
  </si>
  <si>
    <t xml:space="preserve">    Функционирование высшего должностного лица субъекта Российской Федерации и муниципального образования</t>
  </si>
  <si>
    <t>7000000000</t>
  </si>
  <si>
    <t>Непрограммные направления деятельности</t>
  </si>
  <si>
    <t>7000421010</t>
  </si>
  <si>
    <t xml:space="preserve">      Глава муниципального образования</t>
  </si>
  <si>
    <t>121</t>
  </si>
  <si>
    <t xml:space="preserve">     Фонд оплаты труда государственных (муниципальных) органов </t>
  </si>
  <si>
    <t>122</t>
  </si>
  <si>
    <t xml:space="preserve">    Иные выплаты персоналу государственных (муниципальных) органов, за исключением фонда оплаты труда</t>
  </si>
  <si>
    <t>129</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</si>
  <si>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</si>
  <si>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244</t>
  </si>
  <si>
    <t>Прочая закупка товаров, работ и услуг</t>
  </si>
  <si>
    <t>7009355491</t>
  </si>
  <si>
    <t>Поощрение региональной управленческой команды и муниципальных управленческих команд за достижение показателей исполнительных органов субъектов Российской Федерации</t>
  </si>
  <si>
    <t>0103</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</si>
  <si>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</si>
  <si>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7000321050</t>
  </si>
  <si>
    <t xml:space="preserve">
Заместитель председателя представительного органа муниципального образования</t>
  </si>
  <si>
    <t>7000521020</t>
  </si>
  <si>
    <t xml:space="preserve">
Председатель представительного органа муниципального образования</t>
  </si>
  <si>
    <t>7000721040</t>
  </si>
  <si>
    <t xml:space="preserve">      Обеспечение деятельности   органов местного самоуправления</t>
  </si>
  <si>
    <t>853</t>
  </si>
  <si>
    <t>Уплата иных платежей</t>
  </si>
  <si>
    <t>7007040700</t>
  </si>
  <si>
    <t>Резервный фонд Правительства Свердловской области</t>
  </si>
  <si>
    <t>0104</t>
  </si>
  <si>
    <t xml:space="preserve">    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</si>
  <si>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0105</t>
  </si>
  <si>
    <t>Судебная система</t>
  </si>
  <si>
    <t>7002951200</t>
  </si>
  <si>
    <t>Осуществление государственных полномочий по составлению, ежегодному изменению и дополнению списков и запасных списков кандидатов в присяжные заседатели федеральных судов общей юрисдикции</t>
  </si>
  <si>
    <t>0106</t>
  </si>
  <si>
    <t xml:space="preserve">    Обеспечение деятельности финансовых, налоговых и таможенных органов и органов финансового (финансово-бюджетного) надзора</t>
  </si>
  <si>
    <t>7000621030</t>
  </si>
  <si>
    <t xml:space="preserve">      Председатель счетной палаты  муниципального образования </t>
  </si>
  <si>
    <t>Прочие работы, услуги</t>
  </si>
  <si>
    <t>247</t>
  </si>
  <si>
    <t>Закупка энергетических ресурсов</t>
  </si>
  <si>
    <t>0107</t>
  </si>
  <si>
    <t xml:space="preserve">    Обеспечение проведения выборов и референдумов</t>
  </si>
  <si>
    <t>7001521015</t>
  </si>
  <si>
    <t>Проведение выборов в представительные органы муниципального образования</t>
  </si>
  <si>
    <t>880</t>
  </si>
  <si>
    <t>Специальные расходы</t>
  </si>
  <si>
    <t>0111</t>
  </si>
  <si>
    <t>Резервные фонды</t>
  </si>
  <si>
    <t>7001220090</t>
  </si>
  <si>
    <t>Резервный фонд Администрации муниципального округа Ревда</t>
  </si>
  <si>
    <t>870</t>
  </si>
  <si>
    <t xml:space="preserve">    Резервные средства</t>
  </si>
  <si>
    <t>0113</t>
  </si>
  <si>
    <t xml:space="preserve">    Другие общегосударственные вопросы</t>
  </si>
  <si>
    <t>0800000000</t>
  </si>
  <si>
    <t>Муниципальная программа "Развитие инфокоммуникационной среды на территории муниципального образования и повышения эффективности управленческой деятельности органов местного самоуправления в муниципальном округе Ревда Свердловской области до 2027 года»</t>
  </si>
  <si>
    <t>0800220802</t>
  </si>
  <si>
    <t>Профессиональное развитие муниципальных служащих</t>
  </si>
  <si>
    <t>7000820050</t>
  </si>
  <si>
    <t xml:space="preserve">      Выполнение других обязательств муниципального образования</t>
  </si>
  <si>
    <t>7000920060</t>
  </si>
  <si>
    <t xml:space="preserve">      Расходы по содержанию имущества муниципальной казны</t>
  </si>
  <si>
    <t>7001020070</t>
  </si>
  <si>
    <t xml:space="preserve">        Обеспечение деятельности МКУ "Архив муниципального округа Ревда Свердловской области"</t>
  </si>
  <si>
    <t>111</t>
  </si>
  <si>
    <t>Фонд оплаты труда учреждений</t>
  </si>
  <si>
    <t>119</t>
  </si>
  <si>
    <t>Взносы по обязательному социальному страхованию на выплаты по оплате труда работников и иные выплаты работникам учреждений</t>
  </si>
  <si>
    <t>851</t>
  </si>
  <si>
    <t>Уплата налога на имущество организаций и земельного налога</t>
  </si>
  <si>
    <t>7001120080</t>
  </si>
  <si>
    <t xml:space="preserve">        Обеспечение деятельности  МКУ "Управление гражданской защиты"</t>
  </si>
  <si>
    <t>7001920719</t>
  </si>
  <si>
    <t>Уплата членских взносов Ассоциации муниципальных образований "Екатеринбургская городская агломерация"</t>
  </si>
  <si>
    <t>7003020100</t>
  </si>
  <si>
    <t>Уплата членских взносов Ассоциации "Совет муниципальных образований Свердловской области"</t>
  </si>
  <si>
    <t>7002141100</t>
  </si>
  <si>
    <t xml:space="preserve">      Осуществление государственного полномочия Свердловской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Свердловской области</t>
  </si>
  <si>
    <t>7002241200</t>
  </si>
  <si>
    <t xml:space="preserve">      Осуществление государственного полномочия Свердловской области по созданию административных комиссий</t>
  </si>
  <si>
    <t>7002546100</t>
  </si>
  <si>
    <t xml:space="preserve">      Осуществление государственных полномочий органами местного самоуправления по хранению, комплектованию, учету и использованию архивных документов, относящихся к государственной собственности Свердловской области</t>
  </si>
  <si>
    <t>7004623746</t>
  </si>
  <si>
    <t>Проведение кадастровых и оценочных работ в отношении объектов муниципальной собственности и бесхозяйных объектов, разработка проектной документации по перепланировке муниципальных нежилых зданий (помещений)</t>
  </si>
  <si>
    <t>7006420110</t>
  </si>
  <si>
    <t>Исполнение судебных актов и мировых соглашений по возмещению вреда, причиненного в результате действий (бездействия) органов местного самоуправления либо должностных лиц этих органов, а также в результате деятельности казенных учреждений</t>
  </si>
  <si>
    <t>831</t>
  </si>
  <si>
    <t>Исполнение судебных актов Российской Федерации и мировых соглашений по возмещению причиненного вреда</t>
  </si>
  <si>
    <t>0300</t>
  </si>
  <si>
    <t>Национальная безопасность и правоохранительная деятельность</t>
  </si>
  <si>
    <t>0310</t>
  </si>
  <si>
    <t xml:space="preserve">    Защита населения и территории от чрезвычайных ситуаций природного и техногенного характера, пожарная безопасность</t>
  </si>
  <si>
    <t>1200000000</t>
  </si>
  <si>
    <t>Муниципальная программа "Обеспечение безопасности жизнедеятельности населения в муниципальном округе Ревда Свердловской области до 2027 года"</t>
  </si>
  <si>
    <t>1200122121</t>
  </si>
  <si>
    <t>Мероприятия по гражданской обороне, предупреждению чрезвычайных ситуаций</t>
  </si>
  <si>
    <t>1200222122</t>
  </si>
  <si>
    <t>Развитие и содержание местной системы оповещения</t>
  </si>
  <si>
    <t>1200322123</t>
  </si>
  <si>
    <t>Мероприятия по подготовке и информированию населения в области гражданской обороны, предупреждения чрезвычайных ситуаций и пожарной безопасности</t>
  </si>
  <si>
    <t>1200422124</t>
  </si>
  <si>
    <t>Выполнение первичных мер пожарной безопасности</t>
  </si>
  <si>
    <t>1200622126</t>
  </si>
  <si>
    <t xml:space="preserve">   Субсидия региональной общественной организации Свердловской области  "Добровольная пожарная охрана "Урал"</t>
  </si>
  <si>
    <t>633</t>
  </si>
  <si>
    <t xml:space="preserve"> Субсидии (гранты в форме субсидий), не подлежащие казначейскому сопровождению</t>
  </si>
  <si>
    <t>1200922129</t>
  </si>
  <si>
    <t>Устройство минерализованных полос вокруг сельских населенных пунктов</t>
  </si>
  <si>
    <t>1201022110</t>
  </si>
  <si>
    <t>Развитие и содержание источников наружного противопожарного водоснабжения</t>
  </si>
  <si>
    <t>243</t>
  </si>
  <si>
    <t>Закупка товаров, работ, услуг в целях капитального ремонта государственного (муниципального) имущества</t>
  </si>
  <si>
    <t>414</t>
  </si>
  <si>
    <t>Бюджетные инвестиции в объекты капитального строительства государственной (муниципальной) собственности</t>
  </si>
  <si>
    <t>1201122111</t>
  </si>
  <si>
    <t>Обеспечение безопасности на водных объектах</t>
  </si>
  <si>
    <t>7006122761</t>
  </si>
  <si>
    <t>Обеспечение деятельности в сфере гражданской защиты</t>
  </si>
  <si>
    <t>7006922769</t>
  </si>
  <si>
    <t>Обеспечение деятельности Аварийно-спасательной службы муниципального образования</t>
  </si>
  <si>
    <t>852</t>
  </si>
  <si>
    <t>Уплата прочих налогов, сборов</t>
  </si>
  <si>
    <t>7007922779</t>
  </si>
  <si>
    <t>Обеспечение деятельности Единой дежурно-диспетчерской службы муниципального образования</t>
  </si>
  <si>
    <t>112</t>
  </si>
  <si>
    <t>Иные выплаты персоналу учреждений, за исключением фонда оплаты труда</t>
  </si>
  <si>
    <t>7008122781</t>
  </si>
  <si>
    <t xml:space="preserve">      Эксплуатация насосной станции в пос. Крылатовский</t>
  </si>
  <si>
    <t>7008722787</t>
  </si>
  <si>
    <t>Локализация и ликвидация пожаров</t>
  </si>
  <si>
    <t>7008822788</t>
  </si>
  <si>
    <t>Тушение ландшафтных пожаров</t>
  </si>
  <si>
    <t>0314</t>
  </si>
  <si>
    <t xml:space="preserve">    Другие вопросы в области национальной безопасности и правоохранительной деятельности</t>
  </si>
  <si>
    <t>0500000000</t>
  </si>
  <si>
    <t>Муниципальная программа "Развитие молодежной политики и патриотического воспитания граждан в муниципальном округе Ревда Свердловской области до 2027 года"</t>
  </si>
  <si>
    <t>0530000000</t>
  </si>
  <si>
    <t>Подпрограмма 3 "Профилактика экстремизма на территории муниципального округа Ревда"</t>
  </si>
  <si>
    <t>0530422040</t>
  </si>
  <si>
    <t>Обеспечение осуществления мероприятий по профилактике экстремизма</t>
  </si>
  <si>
    <t>1900000000</t>
  </si>
  <si>
    <t>Муниципальная программа "Профилактика терроризма, а также минимизация и (или) ликвидация последствий его проявлений в муниципальном округе Ревда Свердловской области на 2025-2030 годы»</t>
  </si>
  <si>
    <t>1900222192</t>
  </si>
  <si>
    <t xml:space="preserve"> Изготовление и размещение материалов (видеороликов) в средствах массовой информации по профилактике терроризма </t>
  </si>
  <si>
    <t>1900722197</t>
  </si>
  <si>
    <t xml:space="preserve"> Приобретение (установка) оборудования в целях антитеррористической защищенности</t>
  </si>
  <si>
    <t>1900922199</t>
  </si>
  <si>
    <t>Обеспечение выполнения требований безопасности объектов транспортной инфраструктуры</t>
  </si>
  <si>
    <t>2300000000</t>
  </si>
  <si>
    <t>Муниципальная программа "Профилактика правонарушений в муниципальном округе Ревда Свердловской области на 2022-2027 годы"</t>
  </si>
  <si>
    <t>2300522235</t>
  </si>
  <si>
    <t xml:space="preserve">     Субсидии местной общественной организации "Народная дружина муниципального округа Ревда".</t>
  </si>
  <si>
    <t>Субсидии (гранты в форме субсидий), не подлежащие казначейскому сопровождению</t>
  </si>
  <si>
    <t>2300322233</t>
  </si>
  <si>
    <t>Содержание системы видеонаблюдения в рабочем состоянии</t>
  </si>
  <si>
    <t>23006S1110</t>
  </si>
  <si>
    <t>Капитальный ремонт участковых пунктов полиции</t>
  </si>
  <si>
    <t>2300641110</t>
  </si>
  <si>
    <t>Ремонт помещений, предоставленных для работы на обслуживаемом административном участке сотрудникам, замещающим должности участкового уполномоченного полиции</t>
  </si>
  <si>
    <t>2300622236</t>
  </si>
  <si>
    <t>Капитальный ремонт участковых пунктов полиции (экспертиза ПСД)</t>
  </si>
  <si>
    <t>2300622237</t>
  </si>
  <si>
    <t>Капитальный ремонт участковых пунктов полиции (строительный контроль)</t>
  </si>
  <si>
    <t>2300622238</t>
  </si>
  <si>
    <t>Капитальный ремонт участковых пунктов полиции (устранение скрытых дефектов)</t>
  </si>
  <si>
    <t>0400</t>
  </si>
  <si>
    <t>Национальная экономика</t>
  </si>
  <si>
    <t>0405</t>
  </si>
  <si>
    <t xml:space="preserve">    Сельское хозяйство и рыболовство</t>
  </si>
  <si>
    <t>0700000000</t>
  </si>
  <si>
    <t>Муниципальная программа "Развитие и содержание  городского хозяйства на территории муниципального округа Ревда Свердловской области до 2025 года"</t>
  </si>
  <si>
    <t>0720000000</t>
  </si>
  <si>
    <t>Подпрограмма 2 "Благоустройство территории муниципального округа Ревда до 2025 года"</t>
  </si>
  <si>
    <t>0720842П00</t>
  </si>
  <si>
    <t xml:space="preserve">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t>
  </si>
  <si>
    <t>0720942П10</t>
  </si>
  <si>
    <t>Осуществление государственного полномочия Свердловской области по организации проведения на территории Свердловской области мероприятий по предупреждению и ликвидации болезней животных</t>
  </si>
  <si>
    <t>0406</t>
  </si>
  <si>
    <t>Водное хозяйство</t>
  </si>
  <si>
    <t>7001623716</t>
  </si>
  <si>
    <t>Расходы на содержание гидротехнического сооружения Ревдинское водохранилище</t>
  </si>
  <si>
    <t>811</t>
  </si>
  <si>
    <t>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t>
  </si>
  <si>
    <t>0407</t>
  </si>
  <si>
    <t>Лесное хозяйство</t>
  </si>
  <si>
    <t>7004723747</t>
  </si>
  <si>
    <t xml:space="preserve">    Комплекс работ по разработке градостроительной и разрешительной документации, выполнению кадастровых, геодезических и картографических работ, комплекс работ в сфере лесопользования (расходы на содержание МКУ "Архитектурно-градостроительное бюро")</t>
  </si>
  <si>
    <t>0408</t>
  </si>
  <si>
    <t xml:space="preserve">    Транспорт</t>
  </si>
  <si>
    <t>7001323713</t>
  </si>
  <si>
    <t xml:space="preserve">  Транспортное обслуживание населения </t>
  </si>
  <si>
    <t>0409</t>
  </si>
  <si>
    <t xml:space="preserve">     Дорожное хозяйство (дорожные фонды)</t>
  </si>
  <si>
    <t>0710000000</t>
  </si>
  <si>
    <t>Подпрограмма 1 "Развитие и содержание улично-дорожной сети до 2025 года"</t>
  </si>
  <si>
    <t>071019Д001</t>
  </si>
  <si>
    <t xml:space="preserve">     Содержание и ремонт улично-дорожной сети и объектов ее обустройства</t>
  </si>
  <si>
    <t>071139Д813</t>
  </si>
  <si>
    <t xml:space="preserve">     Обустройство улично - дорожной сети, прилегающей к образовательным учреждениям</t>
  </si>
  <si>
    <t>700449Д044</t>
  </si>
  <si>
    <t>Капитальный ремонт межмуниципальной автодороги Первоуральск-Ревда</t>
  </si>
  <si>
    <t>700899Д889</t>
  </si>
  <si>
    <t>Подготовка инфраструктуры к участкам ИЖС</t>
  </si>
  <si>
    <t>0412</t>
  </si>
  <si>
    <t xml:space="preserve">    Другие вопросы в области национальной экономики</t>
  </si>
  <si>
    <t>0100000000</t>
  </si>
  <si>
    <t>Муниципальная программа "Развитие малого и среднего предпринимательства в муниципальном округе Ревда Свердловской области до 2027 года»</t>
  </si>
  <si>
    <t>0100223002</t>
  </si>
  <si>
    <t>Предоставление субсидий Ревдинскому фонду поддержки предпринимательства</t>
  </si>
  <si>
    <t>2000000000</t>
  </si>
  <si>
    <t>Муниципальная программа "Развитие туризма на территории муниципального округа Ревда Свердловской области на 2025-2030 гг."</t>
  </si>
  <si>
    <t>2000126010</t>
  </si>
  <si>
    <t>Развитие туристской инфраструктуры</t>
  </si>
  <si>
    <t>20003S3Д00</t>
  </si>
  <si>
    <t>Установка и актуализация знаков туристической навигации</t>
  </si>
  <si>
    <t>2000343Д00</t>
  </si>
  <si>
    <t>Развитие объектов, предназначенных для организации досуга жителей муниципальных образований, расположенных на территории Свердловской области</t>
  </si>
  <si>
    <t>7001723717</t>
  </si>
  <si>
    <t>Обеспечение градостроительной деятельности на территории муниципального округа Ревда Свердловской области</t>
  </si>
  <si>
    <t>7004823748</t>
  </si>
  <si>
    <t xml:space="preserve"> Автоматизация рабочих мест и обучение специалистов с целью осуществления деятельности по управлению муниципальной (государственной) собственностью и администрированию поступлений от этой деятельности (муниципальное имущество, землепользование), в том числе поставка и установка программного обеспечения, техническое обслуживание</t>
  </si>
  <si>
    <t>7006223762</t>
  </si>
  <si>
    <t xml:space="preserve">        Обеспечение деятельности отдела капитального строительства МКУ  "Управление гражданской защиты"</t>
  </si>
  <si>
    <t>7007723777</t>
  </si>
  <si>
    <t>Оказание услуг ярмарочной деятельности</t>
  </si>
  <si>
    <t>0500</t>
  </si>
  <si>
    <t>Жилищно-коммунальное хозяйство</t>
  </si>
  <si>
    <t>0501</t>
  </si>
  <si>
    <t xml:space="preserve">    Жилищное хозяйство</t>
  </si>
  <si>
    <t>1100000000</t>
  </si>
  <si>
    <t>Муниципальная программа  "Улучшение жилищных условий граждан, проживающих на территории муниципального округа Ревда Свердловской области до 2027 года»</t>
  </si>
  <si>
    <t>1110000000</t>
  </si>
  <si>
    <t>Подпрограмма 1 "Приобретение (строительство) жилых помещений в целях предоставления гражданам, признанных нуждающимися в жилых помещениях по договорам социального найма,  содержание и ремонт  муниципального жилищного фонда в муниципальном округе Ревда"</t>
  </si>
  <si>
    <t>1110223112</t>
  </si>
  <si>
    <t>Содержание и ремонт муниципальных помещений, находящихся в казне</t>
  </si>
  <si>
    <t>1120000000</t>
  </si>
  <si>
    <t>Подпрограмма 2 "Переселение граждан из аварийного жилищного фонда и жилых помещений, признанных непригодными для проживания"</t>
  </si>
  <si>
    <t>1120423114</t>
  </si>
  <si>
    <t>Приобретение жилых помещений гражданам, проживающим в аварийном жилищном фонде</t>
  </si>
  <si>
    <t>412</t>
  </si>
  <si>
    <t>Бюджетные инвестиции на приобретение объектов недвижимого имущества в государственную (муниципальную) собственность</t>
  </si>
  <si>
    <t>1120523115</t>
  </si>
  <si>
    <t xml:space="preserve">Снос и ликвидация аварийного жилья </t>
  </si>
  <si>
    <t>1120623116</t>
  </si>
  <si>
    <t>Предоставление выкупной цены за изымаемые помещения собственникам жилых и нежилых помещений, расположенных в аварийном жилищном фонде</t>
  </si>
  <si>
    <t>1120723117</t>
  </si>
  <si>
    <t>Оказание услуг по определению рыночной стоимости жилых помещений</t>
  </si>
  <si>
    <t>1120823118</t>
  </si>
  <si>
    <t>Подготовка проектно-сметной документации по выполнению работ по сносу объектов капитального строительства</t>
  </si>
  <si>
    <t>112И267483</t>
  </si>
  <si>
    <t>Переселение граждан из аварийного жилищного фонда за счет средств, поступивших от публично-правовой компании "Фонд развития территорий"</t>
  </si>
  <si>
    <t>112И26748П</t>
  </si>
  <si>
    <t>Переселение граждан из аварийного жилищного фонда за счет средств, высвобождаемых в результате списания задолженности по бюджетным кредитам</t>
  </si>
  <si>
    <t>112И26748S</t>
  </si>
  <si>
    <t>Переселение граждан из аварийного жилищного фонда (софинансирование)</t>
  </si>
  <si>
    <t>1800000000</t>
  </si>
  <si>
    <t>Муниципальная программа "Формирование  современной городской среды на территории муниципального округа Ревда Свердловской области на 2017-2030 годы»</t>
  </si>
  <si>
    <t>1830000000</t>
  </si>
  <si>
    <t>Подпрограмма 3 "Реализация мероприятий по замене лифтов в многоквартирных домах"</t>
  </si>
  <si>
    <t>18348S3848</t>
  </si>
  <si>
    <t>Замена лифтов в многоквартирных домах</t>
  </si>
  <si>
    <t>1834842Ю0П</t>
  </si>
  <si>
    <t>Реализация мероприятий по замене лифтов в многоквартирных домах</t>
  </si>
  <si>
    <t>7002023080</t>
  </si>
  <si>
    <t>Уплата взносов региональному оператору на капитальный ремонт общего имущества в многоквартирном доме</t>
  </si>
  <si>
    <t>0502</t>
  </si>
  <si>
    <t xml:space="preserve">    Коммунальное хозяйство</t>
  </si>
  <si>
    <t>0600000000</t>
  </si>
  <si>
    <t>Муниципальная программа "Комплексное развитие систем коммунальной инфраструктуры в муниципальном округе Ревда Свердловской области до 2027 года"</t>
  </si>
  <si>
    <t>0610000000</t>
  </si>
  <si>
    <t>Подпрограмма 1 "Развитие систем коммунальной инфраструктуры  унитарного муниципального предприятия "Водоканал" муниципального округа Ревда"</t>
  </si>
  <si>
    <t>0610463040</t>
  </si>
  <si>
    <t>Реконструкция и модернизация очистных сооружений хозяйственно-бытовой канализации</t>
  </si>
  <si>
    <t>813</t>
  </si>
  <si>
    <t>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</si>
  <si>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0610409505</t>
  </si>
  <si>
    <t>Обеспечение мероприятий по модернизации систем коммунальной инфраструктуры за счет средств, поступивших от публично-правовой компании "Фонд развития территорий"</t>
  </si>
  <si>
    <t>0610409605</t>
  </si>
  <si>
    <t>Обеспечение мероприятий по модернизации систем коммунальной инфраструктуры за счет средств областного бюджета</t>
  </si>
  <si>
    <t>06104S9605</t>
  </si>
  <si>
    <t>Обеспечение мероприятий по модернизации систем коммунальной инфраструктуры</t>
  </si>
  <si>
    <t>0610423640</t>
  </si>
  <si>
    <t>Реконструкция и модернизация очистных сооружении хозяйственно-бытовой канализации (строительный контроль)</t>
  </si>
  <si>
    <t>0610623060</t>
  </si>
  <si>
    <t>Реконструкция и модернизация очистных сооружении хозяйственно-бытовой канализации (авторский надзор)</t>
  </si>
  <si>
    <t>0610923691</t>
  </si>
  <si>
    <t xml:space="preserve"> Выполнение комплекса работ по опытно-промышленной эксплуатации очистных сооружений хозяйственно-бытовой канализации при вводе объекта в эксплуатацию (включая пуско-наладочные работы  "под нагрузкой") </t>
  </si>
  <si>
    <t>0611023110</t>
  </si>
  <si>
    <t>Исполнение судебных актов по обращению взыскания на средства МО (реконстр. и модерн. очистных сооружений хоз.пит. водоснабжения)</t>
  </si>
  <si>
    <t>06108S9506</t>
  </si>
  <si>
    <t>Капитальный ремонт участков водопровода в г.Ревде</t>
  </si>
  <si>
    <t>Закупка товаров, работ и услуг в целях капитального ремонта государственного (муниципального) имущества</t>
  </si>
  <si>
    <t>061И351540</t>
  </si>
  <si>
    <t>Реализация мероприятий по модернизации коммунальной инфраструктуры на условиях софинансирования из федерального бюджета</t>
  </si>
  <si>
    <t>0610823609</t>
  </si>
  <si>
    <t>Капитальный ремонт участков водопровода в г.Ревде (экспертиза ПСД)</t>
  </si>
  <si>
    <t>0610823610</t>
  </si>
  <si>
    <t>Реализация мероприятий по модернизации коммунальной инфраструктуры (капитальный ремонт участков водопровода в г.Ревде)</t>
  </si>
  <si>
    <t>7001423714</t>
  </si>
  <si>
    <t xml:space="preserve">      Завоз воды в колодцы и улицы</t>
  </si>
  <si>
    <t>7001823718</t>
  </si>
  <si>
    <t>Актуализация схемы теплоснабжения</t>
  </si>
  <si>
    <t>7002442700</t>
  </si>
  <si>
    <t>Осуществление государственного полномочия Свердловской области по предоставлению гражданам, проживающим на территории Свердловской области, меры социальной поддержки по частичному освобождению от платы за коммунальные услуги</t>
  </si>
  <si>
    <t>7003223732</t>
  </si>
  <si>
    <t xml:space="preserve"> Разработка топливно-энергетического баланса</t>
  </si>
  <si>
    <t>7003523735</t>
  </si>
  <si>
    <t>Субсидия в целях предупреждения банкротства и восстановления платежеспособности УМП "Водоканал"</t>
  </si>
  <si>
    <t>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</si>
  <si>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7003620360</t>
  </si>
  <si>
    <t>Возврат средств в областной бюджет по результатам проверок</t>
  </si>
  <si>
    <t>7004123741</t>
  </si>
  <si>
    <t>Устранение неисправности (аварии) водопровода, канализации</t>
  </si>
  <si>
    <t>7005023750</t>
  </si>
  <si>
    <t>Субсидии УМП "Водоканал" для устранения неисправности (аварии) водопровода, канализации</t>
  </si>
  <si>
    <t>7009523795</t>
  </si>
  <si>
    <t>843</t>
  </si>
  <si>
    <t>Исполнение муниципальных гарантий</t>
  </si>
  <si>
    <t>7009723797</t>
  </si>
  <si>
    <t>Актуализация схем водоснабжения и водоотведения</t>
  </si>
  <si>
    <t>0503</t>
  </si>
  <si>
    <t>Благоустройство</t>
  </si>
  <si>
    <t>0400000000</t>
  </si>
  <si>
    <t>Муниципальная программа "Развитие культуры на территории муниципального округа Ревда Свердловской области до 2026 года"</t>
  </si>
  <si>
    <t>0430000000</t>
  </si>
  <si>
    <t>Подпрограмма 3 "«Поддержание в удовлетворительном состоянии исторических памятников и мест на территории муниципального округа Ревда»"</t>
  </si>
  <si>
    <t>0431626416</t>
  </si>
  <si>
    <t>Ремонт и благоустройство воинских захоронений, памятников, обелисков, стел, малых архитектурных форм, мемориальных досок</t>
  </si>
  <si>
    <t>0720423010</t>
  </si>
  <si>
    <t>Содержание мест захоронений (кладбища)</t>
  </si>
  <si>
    <t>0720523020</t>
  </si>
  <si>
    <t>Текущее содержание и обустройство сетей наружного освещения</t>
  </si>
  <si>
    <t>0720623030</t>
  </si>
  <si>
    <t>Расходы на электроэнергию сетей наружного освещения</t>
  </si>
  <si>
    <t>0720723040</t>
  </si>
  <si>
    <t>Содержание и благоустройство территории города</t>
  </si>
  <si>
    <t>Муниципальная программа "Обеспечение экологической безопасности и обращение с отходами производства и потребления на территории муниципального округа Ревда Свердловской области до 2026 года"</t>
  </si>
  <si>
    <t>1300322133</t>
  </si>
  <si>
    <t>Участие в организации деятельности по накоплению (в том числе по раздельному накоплению), сбору, транспортированию, обработке, утилизации, обезвреживанию, захоронению твердых коммунальных отходов</t>
  </si>
  <si>
    <t>1820000000</t>
  </si>
  <si>
    <t>Подпрограмма 2 "Благоустройство муниципальных территорий общего пользования муниципального округа Ревда"</t>
  </si>
  <si>
    <t>1825823858</t>
  </si>
  <si>
    <t>Комплексное благоустройство общественной территории "Участок улицы Чехова от улицы Максима Горького до улицы Павла Зыкина ("Проспект Чеховский")"</t>
  </si>
  <si>
    <t>1825923859</t>
  </si>
  <si>
    <t>Комплексное благоустройство общественной территории "Участок улицы Чехова от улицы Павла Зыкина до улицы Почтовая (Проспект Чеховский)"</t>
  </si>
  <si>
    <t>182И455550</t>
  </si>
  <si>
    <t>Формирование современной городской среды в целях реализации национального проекта "Инфраструктура для жизни" на условиях софинансирования из федерального бюджета</t>
  </si>
  <si>
    <t>7009023790</t>
  </si>
  <si>
    <t>Обеспечение деятельности МБУ МО Ревда "Обелиск"</t>
  </si>
  <si>
    <t>611</t>
  </si>
  <si>
    <t xml:space="preserve">        Субсидии бюджетным учреждениям на финансовое обеспечение муниципального задания на оказание муниципальных услуг (выполнение работ)</t>
  </si>
  <si>
    <t>0505</t>
  </si>
  <si>
    <t xml:space="preserve">    Другие вопросы в области жилищно-коммунального хозяйства</t>
  </si>
  <si>
    <t>7007523775</t>
  </si>
  <si>
    <t>Обеспечение деятельности в сфере городского хозяйства</t>
  </si>
  <si>
    <t>0600</t>
  </si>
  <si>
    <t>Охрана окружающей среды</t>
  </si>
  <si>
    <t>0605</t>
  </si>
  <si>
    <t xml:space="preserve">    Другие вопросы в области охраны окружающей среды</t>
  </si>
  <si>
    <t>1300122131</t>
  </si>
  <si>
    <t>Обеспечение населения питьевой водой стандартного качества</t>
  </si>
  <si>
    <t>1300222132</t>
  </si>
  <si>
    <t>Ликвидация несанкционированных свалок (навалов отходов)</t>
  </si>
  <si>
    <t>1300422134</t>
  </si>
  <si>
    <t>Лабораторные исследования объектов окружающей среды</t>
  </si>
  <si>
    <t>1300622136</t>
  </si>
  <si>
    <t>Организация и содержание ООПТ местного значения</t>
  </si>
  <si>
    <t>1300722137</t>
  </si>
  <si>
    <t>Озеленение. Реабилитация  территорий в соответствии с санитарными нормами и правилами</t>
  </si>
  <si>
    <t>0700</t>
  </si>
  <si>
    <t>Образование</t>
  </si>
  <si>
    <t>0701</t>
  </si>
  <si>
    <t xml:space="preserve">    Дошкольное образование</t>
  </si>
  <si>
    <t>0200000000</t>
  </si>
  <si>
    <t>Муниципальная программа "Развитие системы образования в муниципальном округе Ревда Свердловской области на 2021-2028 годы"</t>
  </si>
  <si>
    <t>0210000000</t>
  </si>
  <si>
    <t>Подпрограмма 1 "Развитие  системы дошкольного образования  в муниципальном округе Ревда"</t>
  </si>
  <si>
    <t>0210125201</t>
  </si>
  <si>
    <t>Организация предоставления дошкольного образования, создание условий для присмотра и ухода за детьми, содержание детей в муниципальных образовательных организациях</t>
  </si>
  <si>
    <t>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</si>
  <si>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612</t>
  </si>
  <si>
    <t xml:space="preserve">Субсидии бюджетным учреждениям на иные цели  </t>
  </si>
  <si>
    <t>621</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</si>
  <si>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</si>
  <si>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622</t>
  </si>
  <si>
    <t xml:space="preserve">Субсидии автономным учреждениям на иные цели  </t>
  </si>
  <si>
    <t>0210225202</t>
  </si>
  <si>
    <t>Обеспечение мероприятий по соответствию состояния зданий и помещений муниципальных дошкольных образовательных организаций требованиям комплексной безопасности и санитарного законодательства</t>
  </si>
  <si>
    <t>0210345110</t>
  </si>
  <si>
    <t>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оплату труда работников дошкольных образовательных организаций</t>
  </si>
  <si>
    <t>0210345111</t>
  </si>
  <si>
    <t xml:space="preserve">    Финансирование расходов на оплату труда педагогических работников муниципальных дошкольных образовательных организаций</t>
  </si>
  <si>
    <t>0210345112</t>
  </si>
  <si>
    <t xml:space="preserve">    Финансирование расходов на оплату труда непедагогических работников муниципальных дошкольных образовательных организаций</t>
  </si>
  <si>
    <t>0210445120</t>
  </si>
  <si>
    <t>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приобретение учебников и учебных пособий, средств обучения, игр, игрушек</t>
  </si>
  <si>
    <t>0211325113</t>
  </si>
  <si>
    <t>Выполнение работ по приобретению, разработке, привязке, проведению экспертизы проектной документации (в том числе документации повторного применения) по строительству дошкольной образовательной организации на 60 мест в селе Мариинск</t>
  </si>
  <si>
    <t>0240000000</t>
  </si>
  <si>
    <t>Подпрограмма 4  "Укрепление и развитие материально-технической базы образовательных организаций муниципального округа Ревда"</t>
  </si>
  <si>
    <t>0242825228</t>
  </si>
  <si>
    <t>Устранение нарушений по предписаниям контрольных (надзорных) органов</t>
  </si>
  <si>
    <t>0242925229</t>
  </si>
  <si>
    <t>Мероприятия по антитеррористической защищенности муниципальных образовательных организаций</t>
  </si>
  <si>
    <t>0244425244</t>
  </si>
  <si>
    <t>Разработка проектно-сметной документации на капитальный ремонт муниципальных дошкольных образовательных учреждений</t>
  </si>
  <si>
    <t>0702</t>
  </si>
  <si>
    <t xml:space="preserve">    Общее образование</t>
  </si>
  <si>
    <t>0220000000</t>
  </si>
  <si>
    <t>Подпрограмма 2  "Развитие  системы  общего   образования  в муниципальном округе Ревда"</t>
  </si>
  <si>
    <t>0220625206</t>
  </si>
  <si>
    <t>Организация предоставления  общего   образования и создание условий для содержания детей в   муниципальных  общеобразовательных организациях</t>
  </si>
  <si>
    <t>0220725207</t>
  </si>
  <si>
    <t>Обеспечение мероприятий по соответствию состояния зданий и помещений муниципальных  общеобразовательных организаций требованиям комплексной безопасности и санитарного законодательства</t>
  </si>
  <si>
    <t>0221125211</t>
  </si>
  <si>
    <t>Организация и проведение единого государственного экзамена, ГВ, ОГЭ</t>
  </si>
  <si>
    <t>0220845310</t>
  </si>
  <si>
    <t xml:space="preserve">     Финансовое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оплату труда работников общеобразовательных организаций</t>
  </si>
  <si>
    <t>0220845311</t>
  </si>
  <si>
    <t xml:space="preserve">     Финансирование расходов на оплату труда педагогических работников муниципальных общеобразовательных организаций</t>
  </si>
  <si>
    <t>0220845312</t>
  </si>
  <si>
    <t xml:space="preserve">     Финансирование расходов на оплату труда непедагогических работников муниципальных общеобразовательных организаций</t>
  </si>
  <si>
    <t>0220945320</t>
  </si>
  <si>
    <t>Финансовое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приобретение учебников и учебных пособий, средств обучения, игр, игрушек</t>
  </si>
  <si>
    <t>0221045400</t>
  </si>
  <si>
    <t>Осуществление мероприятий по обеспечению питанием обучающихся в муниципальных общеобразовательных организациях</t>
  </si>
  <si>
    <t>02219L3040</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</si>
  <si>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 на условиях софинансирования из федерального бюджета</t>
  </si>
  <si>
    <t xml:space="preserve">        Субсидии бюджетным учреждениям на иные цели  </t>
  </si>
  <si>
    <t xml:space="preserve">        Субсидии автономным учреждениям на иные цели  </t>
  </si>
  <si>
    <t>022Ю650500</t>
  </si>
  <si>
    <t>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и муниципальных общеобразовательных организаций, государственных профессиональных образовательных организаций на условиях софинансирования из федерального бюджета</t>
  </si>
  <si>
    <t>022Ю653030</t>
  </si>
  <si>
    <t>Ежемесячное денежное вознаграждение за классное руководство педагогическим работникам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на условиях софинансирования из федерального бюджета</t>
  </si>
  <si>
    <t>02431S5431</t>
  </si>
  <si>
    <t>Обеспечение условий реализации муниципальными общеобразовательными организациями образовательных программ естественно-научного цикла и профориентационной работы</t>
  </si>
  <si>
    <t>0243125431</t>
  </si>
  <si>
    <t>Оформление кабинета естественно-научного цикла стилистикой "Уральская инженерная школа"</t>
  </si>
  <si>
    <t>0243445410</t>
  </si>
  <si>
    <t>Создание в муниципальных общеобразовательных организациях условий для организации горячего питания обучающихся</t>
  </si>
  <si>
    <t>02434S5434</t>
  </si>
  <si>
    <t>0244125441</t>
  </si>
  <si>
    <t>Разработка проектно-сметной документации на капитальный ремонт муниципальных общеобразовательных учреждений</t>
  </si>
  <si>
    <t>0244227500</t>
  </si>
  <si>
    <t>Реализация мероприятий по модернизации школьных систем образования</t>
  </si>
  <si>
    <t>0244925449</t>
  </si>
  <si>
    <t>Разработка проектно-сметной документации по обустройству физкультурно-спортивных зон в муниципальных общеобразовательных организациях</t>
  </si>
  <si>
    <t>0703</t>
  </si>
  <si>
    <t xml:space="preserve">   Дополнительное образование детей</t>
  </si>
  <si>
    <t>0230000000</t>
  </si>
  <si>
    <t>Подпрограмма 3  "Развитие  системы   дополнительного    образования, отдыха и оздоровление детей в муниципальном округе Ревда"</t>
  </si>
  <si>
    <t>0231425214</t>
  </si>
  <si>
    <t>Организация предоставления  дополнительного    образования и создание условий для содержания детей в   муниципальных   организациях дополнительного образования</t>
  </si>
  <si>
    <t>614</t>
  </si>
  <si>
    <t>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</si>
  <si>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624</t>
  </si>
  <si>
    <t>Субсидии автономным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</si>
  <si>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0231525215</t>
  </si>
  <si>
    <t>Организация предоставления дополнительного образования и создание условий для содержания детей в муниципальных общеобразовательных организациях</t>
  </si>
  <si>
    <t>0231645310</t>
  </si>
  <si>
    <t>Финансовое обеспечение дополнительного образования детей в муниципальных общеобразовательных организациях в части финансирования расходов на оплату труда работников общеобразовательных организаций</t>
  </si>
  <si>
    <t>0231645311</t>
  </si>
  <si>
    <t>0231645312</t>
  </si>
  <si>
    <t>0232325223</t>
  </si>
  <si>
    <t>Обеспечение персонифицированного финансирования дополнительного образования детей</t>
  </si>
  <si>
    <t>635</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</si>
  <si>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</si>
  <si>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816</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</si>
  <si>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</si>
  <si>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0232525225</t>
  </si>
  <si>
    <t>Организация и проведение городских мероприятий для детей по пожарной безопасности ПДД, улучшение учебно-материальных условий</t>
  </si>
  <si>
    <t>0707</t>
  </si>
  <si>
    <t>Молодежная политика</t>
  </si>
  <si>
    <t>0510000000</t>
  </si>
  <si>
    <t>Подпрограмма 1 "Развитие потенциала молодежи муниципального округа Ревда"</t>
  </si>
  <si>
    <t>05101S5010</t>
  </si>
  <si>
    <t>Обеспечение осуществления реализации мероприятий по работе с молодежью</t>
  </si>
  <si>
    <t>350</t>
  </si>
  <si>
    <t xml:space="preserve">     Премии и гранты</t>
  </si>
  <si>
    <t>0510225020</t>
  </si>
  <si>
    <t>Обеспечение деятельности МБУ МО Ревда  "Центр по работе с молодежью"</t>
  </si>
  <si>
    <t>0510148600</t>
  </si>
  <si>
    <t>Организация и проведение мероприятий в сфере молодежной политики</t>
  </si>
  <si>
    <t>0520000000</t>
  </si>
  <si>
    <t>Подпрограмма 2 "Патриотическое воспитание молодых граждан в муниципальном округе Ревда"</t>
  </si>
  <si>
    <t>05203S5030</t>
  </si>
  <si>
    <t>Обеспечение реализации мероприятий по патриотическому воспитанию граждан</t>
  </si>
  <si>
    <t>0520348700</t>
  </si>
  <si>
    <t>Организация военно-патриотического воспитания и допризывной подготовки молодых граждан</t>
  </si>
  <si>
    <t>7007825778</t>
  </si>
  <si>
    <t>Предоставление субсидии МБУ МО Ревда "Центр по работе с молодежью" в целях реализации инновационного социального проекта муниципального округа Ревда "Создание муниципального центра "Перспективы"</t>
  </si>
  <si>
    <t>0709</t>
  </si>
  <si>
    <t xml:space="preserve">    Другие вопросы в области образования</t>
  </si>
  <si>
    <t>0215025250</t>
  </si>
  <si>
    <t>Организация деятельности службы ранней помощи</t>
  </si>
  <si>
    <t>Подпрограмма 2  "Развитие  системы  общего   образования  в городском округе Ревда"</t>
  </si>
  <si>
    <t>0221245200</t>
  </si>
  <si>
    <t>Обеспечение дополнительных гарантий по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обучающихся в муниципальных образовательных организациях</t>
  </si>
  <si>
    <t>022Ю651790</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</si>
  <si>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на условиях софинансирования из федерального бюджета</t>
  </si>
  <si>
    <t>02318S5218</t>
  </si>
  <si>
    <t>Обеспечение организации отдыха и оздоровления детей в каникулярное время</t>
  </si>
  <si>
    <t>323</t>
  </si>
  <si>
    <t>Приобретение товаров, работ и услуг в пользу граждан в целях их социального обеспечения</t>
  </si>
  <si>
    <t>0231845600</t>
  </si>
  <si>
    <t>Осуществление мероприятий по обеспечению организации отдыха детей в каникулярное время, включая мероприятия по обеспечению безопасности их жизни и здоровья</t>
  </si>
  <si>
    <t>0231945500</t>
  </si>
  <si>
    <t>Осуществление государственных полномочий Свердловской области по организации и обеспечению отдыха и оздоровления детей (за исключением детей-сирот и детей, оставшихся без попечения родителей, детей, находящихся в трудной жизненной ситуации) в учебное время, включая мероприятия по обеспечению безопасности их жизни и здоровья</t>
  </si>
  <si>
    <t>0232225222</t>
  </si>
  <si>
    <t>Организация и проведение городских мероприятий в сфере образования(Одаренные дети), профилактических мероприятий</t>
  </si>
  <si>
    <t>0232645610</t>
  </si>
  <si>
    <t>Обеспечение отдыха отдельных категорий детей, проживающих на территории муниципального округа Ревда, в организациях отдыха детей и их оздоровления, расположенных на побережье Черного моря</t>
  </si>
  <si>
    <t>0250000000</t>
  </si>
  <si>
    <t>Подпрограмма 5  "Обеспечение реализации муниципальной программы "Развитие системы образования в муниципальном округе Ревда на 2021-2028 годы"</t>
  </si>
  <si>
    <t>0253321233</t>
  </si>
  <si>
    <t>Организация деятельности органа муниципальной власти в сфере образования</t>
  </si>
  <si>
    <t>Иные выплаты персоналу казенных учреждений, за исключением фонда оплаты труда</t>
  </si>
  <si>
    <t>0253425234</t>
  </si>
  <si>
    <t>Организация деятельности учреждений, оказывающих услуги в сфере образования</t>
  </si>
  <si>
    <t>0254925249</t>
  </si>
  <si>
    <t>Мероприятие по награждению лучших педагогов и наставников</t>
  </si>
  <si>
    <t>0255125251</t>
  </si>
  <si>
    <t>Поддержка студентов высших учебных заведений, заключивших договоры по целевому обучению с муниципальными образовательными организациями, Управлением образования муниципального округа Ревда</t>
  </si>
  <si>
    <t>0800</t>
  </si>
  <si>
    <t>Культура, кинематография</t>
  </si>
  <si>
    <t>0801</t>
  </si>
  <si>
    <t xml:space="preserve">    Культура</t>
  </si>
  <si>
    <t>0410000000</t>
  </si>
  <si>
    <t>Подпрограмма 1 "Организация и проведение культурных мероприятий на территории муниципального округа Ревда"</t>
  </si>
  <si>
    <t>0410126401</t>
  </si>
  <si>
    <t>Организация и проведение городских культурно-массовых мероприятий</t>
  </si>
  <si>
    <t>0420000000</t>
  </si>
  <si>
    <t>Подпрограмма 2 "Обеспечение деятельности учреждений культуры в муниципальном округе Ревда"</t>
  </si>
  <si>
    <t>0421026410</t>
  </si>
  <si>
    <t xml:space="preserve">    Организация деятельности учреждений культуры и искусства культурно-досуговой сферы</t>
  </si>
  <si>
    <t>0421046500</t>
  </si>
  <si>
    <t>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t>
  </si>
  <si>
    <t xml:space="preserve">        Субсидии автономным учреждениям на финансовое обеспечение муниципального задания на оказание муниципальных услуг (выполнение работ)</t>
  </si>
  <si>
    <t>04210S6500</t>
  </si>
  <si>
    <t>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 (с учетом софинансирования)</t>
  </si>
  <si>
    <t>04212S6500</t>
  </si>
  <si>
    <t>0421246500</t>
  </si>
  <si>
    <t>0421226412</t>
  </si>
  <si>
    <t xml:space="preserve">     Организация библиотечного обслуживания населения, формирование и хранение библиотечных фондов муниципальных библиотек</t>
  </si>
  <si>
    <t>04212L5190</t>
  </si>
  <si>
    <t>Модернизация библиотек в части комплектования книжных фондов</t>
  </si>
  <si>
    <t>70037L5197</t>
  </si>
  <si>
    <t>Государственная поддержка лучших сельских учреждений культуры и лучших работников сельских учреждений культуры на условиях софинансирования из федерального бюджета</t>
  </si>
  <si>
    <t>7003846Г30</t>
  </si>
  <si>
    <t>Предоставление государственной поддержки на конкурсной основе муниципальным учреждениям культуры Свердловской области на поддержку любительских творческих коллективов</t>
  </si>
  <si>
    <t>1000</t>
  </si>
  <si>
    <t>Социальная политика</t>
  </si>
  <si>
    <t>1001</t>
  </si>
  <si>
    <t xml:space="preserve">    Пенсионное обеспечение</t>
  </si>
  <si>
    <t>7000109090</t>
  </si>
  <si>
    <t xml:space="preserve">      Доплаты к пенсиям муниципальных служащих</t>
  </si>
  <si>
    <t>312</t>
  </si>
  <si>
    <t>Иные пенсии, социальные доплаты к пенсиям</t>
  </si>
  <si>
    <t>1003</t>
  </si>
  <si>
    <t xml:space="preserve">    Социальное обеспечение населения</t>
  </si>
  <si>
    <t>0300000000</t>
  </si>
  <si>
    <t>Муниципальная программа "О дополнительных мерах социальной поддержки населения и профилактике социально-значимых заболеваний в муниципальном округе Ревда Свердловской области до 2026 года"</t>
  </si>
  <si>
    <t>0320000000</t>
  </si>
  <si>
    <t xml:space="preserve"> Подпрограмма 2 "Дополнительные меры социальной поддержки населения муниципального округа Ревда"</t>
  </si>
  <si>
    <t>0321029310</t>
  </si>
  <si>
    <t xml:space="preserve">     Субсидия на предоставление  льготного проезда отдельных категорий граждан </t>
  </si>
  <si>
    <t>7005309100</t>
  </si>
  <si>
    <t xml:space="preserve">     Содержание почетных граждан</t>
  </si>
  <si>
    <t>313</t>
  </si>
  <si>
    <t>Пособия, компенсации, меры социальной поддержки по публичным нормативным обязательствам</t>
  </si>
  <si>
    <t>7002852500</t>
  </si>
  <si>
    <t>Осуществление государственного полномочия Российской Федерации по предоставлению отдельным категориям граждан мер социальной поддержки по оплате жилого помещения и коммунальных услуг</t>
  </si>
  <si>
    <t>321</t>
  </si>
  <si>
    <t>Пособия, компенсации и иные социальные выплаты гражданам, кроме публичных нормативных обязательств</t>
  </si>
  <si>
    <t>7002649100</t>
  </si>
  <si>
    <t>Осуществление государственного полномочия Свердловской области по предоставлению гражданам субсидий на оплату жилого помещения и коммунальных услуг</t>
  </si>
  <si>
    <t>7002749200</t>
  </si>
  <si>
    <t>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t>
  </si>
  <si>
    <t>70039R4620</t>
  </si>
  <si>
    <t>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 в части оплаты взноса на капитальный ремонт общего имущества в многоквартирном доме</t>
  </si>
  <si>
    <t>7000220702</t>
  </si>
  <si>
    <t xml:space="preserve">Расходы на предоставление социальной выплаты гражданам, имеющим трех и более детей, взамен земельного участка, предоставляемого для индивидуального жилищного строительства в собственность бесплатно </t>
  </si>
  <si>
    <t>7009640700</t>
  </si>
  <si>
    <t>700995250F</t>
  </si>
  <si>
    <t>Осуществление государственного полномочия Российской Федерации по предоставлению отдельным категориям граждан мер социальной поддержки по оплате жилого помещения и коммунальных услуг за счет средств резервного фонда Правительства Российской Федерации</t>
  </si>
  <si>
    <t>1004</t>
  </si>
  <si>
    <t>Охрана семьи и детства</t>
  </si>
  <si>
    <t>Осуществление мероприятий по организации питания в муниципальных общеобразовательных организациях</t>
  </si>
  <si>
    <t>0540000000</t>
  </si>
  <si>
    <t>Подпрограмма 4 "Обеспечение жильём молодых семей"</t>
  </si>
  <si>
    <t>05409L4970</t>
  </si>
  <si>
    <t>Предоставление социальных выплат молодым семьям, нуждающимся в улучшении жилищных условий</t>
  </si>
  <si>
    <t>322</t>
  </si>
  <si>
    <t xml:space="preserve">        Субсидии гражданам на приобретение жилья</t>
  </si>
  <si>
    <t>0550000000</t>
  </si>
  <si>
    <t>Подпрограмма 5 "Предоставление  региональной поддержки молодым семьям на улучшение жилищных условий в муниципальном округе Ревда"</t>
  </si>
  <si>
    <t>05506S9060</t>
  </si>
  <si>
    <t>Предоставление региональных социальных выплат молодым семьям на улучшение жилищных условий</t>
  </si>
  <si>
    <t>0550649500</t>
  </si>
  <si>
    <t>1400000000</t>
  </si>
  <si>
    <t>Муниципальная программа "О мерах по привлечению и закреплению медицинских кадров в ГУЗСО, расположенных на территории муниципального округа Ревда Свердловской областиа до 2028 года"</t>
  </si>
  <si>
    <t>1400209020</t>
  </si>
  <si>
    <t>Предоставление социальной выплаты на приобретение (строительство) жилья врачам (фельдшерам)</t>
  </si>
  <si>
    <t>1006</t>
  </si>
  <si>
    <t xml:space="preserve">    Другие вопросы в области социальной политики</t>
  </si>
  <si>
    <t>0310000000</t>
  </si>
  <si>
    <t>Подпрограмма 1 "Профилактика социально-значимых заболеваний и пропаганда здорового образа жизни"</t>
  </si>
  <si>
    <t>0310129301</t>
  </si>
  <si>
    <t xml:space="preserve">      Мероприятия  по предупреждению ВИЧ -инфекции</t>
  </si>
  <si>
    <t>0310229302</t>
  </si>
  <si>
    <t xml:space="preserve">     Мероприятия  по предупреждению  наркомании</t>
  </si>
  <si>
    <t>631</t>
  </si>
  <si>
    <t>Субсидии на возмещение недополученных доходов и (или) возмещение фактически понесенных затрат</t>
  </si>
  <si>
    <t>0310329303</t>
  </si>
  <si>
    <t xml:space="preserve">     Мероприятия  по предупреждению   туберкулеза</t>
  </si>
  <si>
    <t>0310429304</t>
  </si>
  <si>
    <t xml:space="preserve"> Организация и проведение массовых мероприятий по вопросам формирования ЗОЖ</t>
  </si>
  <si>
    <t>0310529305</t>
  </si>
  <si>
    <t xml:space="preserve">     Мероприятия по борьбе с социальнозначимыми заболеваниями</t>
  </si>
  <si>
    <t>0320729307</t>
  </si>
  <si>
    <t xml:space="preserve">      Организация и проведение социально-значимых мероприятий для отдельных категорий граждан (участников и ветеранов ВОВ, детей из многодетных семей, инвалидов, престарелых граждан,бывших осужденных)</t>
  </si>
  <si>
    <t>0320829308</t>
  </si>
  <si>
    <t xml:space="preserve">     Финансовая поддержка  социально ориентированным некоммерческим общественным объединениям инвалидов и ветеранов</t>
  </si>
  <si>
    <t>0320929309</t>
  </si>
  <si>
    <t>Организация работы с объединениями ветеранов</t>
  </si>
  <si>
    <t>0321129311</t>
  </si>
  <si>
    <t>Дополнительные меры по приспособлению жилых помещений и общего имущества МКД  с учетом потребностей инвалидов</t>
  </si>
  <si>
    <t>Муниципальная программа "О мерах по привлечению и закреплению медицинских кадров в ГУЗСО, расположенных на территории муниципального округа Ревда Свердловской области до 2028 года"</t>
  </si>
  <si>
    <t>1400109030</t>
  </si>
  <si>
    <t xml:space="preserve"> Премирование медицинских работников к профессиональному празднику - Дню медицинского работника</t>
  </si>
  <si>
    <t>1400409040</t>
  </si>
  <si>
    <t>Целевое обучение граждан в государственных профессиональных образовательных учреждениях Свердловской области в сфере здравоохранения</t>
  </si>
  <si>
    <t>Резервный фонд Администрации городского округа Ревда</t>
  </si>
  <si>
    <t>Приобретение товаров, работ, услуг в пользу граждан в целях их социального обеспечения</t>
  </si>
  <si>
    <t>1100</t>
  </si>
  <si>
    <t>Физическая культура и спорт</t>
  </si>
  <si>
    <t>1102</t>
  </si>
  <si>
    <t xml:space="preserve">    Массовый спорт</t>
  </si>
  <si>
    <t>0900000000</t>
  </si>
  <si>
    <t>Муниципальная программа "Развитие физической культуры и спорта в муниципальном округе Ревда Свердловской области до 2027 года"</t>
  </si>
  <si>
    <t>0902128010</t>
  </si>
  <si>
    <t xml:space="preserve">     Организация и проведение мероприятий  в сфере физической культуры и спорта</t>
  </si>
  <si>
    <t>0902228020</t>
  </si>
  <si>
    <t xml:space="preserve">     Обеспечение деятельности бюджетных и автономных учреждений (муниципальное задание  МАУ СК "Темп" )</t>
  </si>
  <si>
    <t>0902528050</t>
  </si>
  <si>
    <t xml:space="preserve">     Возмещение расходов по капитальному ремонту здания спорткомплекса, Кирзавод 2</t>
  </si>
  <si>
    <t>0900348Г00</t>
  </si>
  <si>
    <t>Реализация мероприятий по поэтапному внедрению Всероссийского физкультурно-спортивного комплекса "Готов к труду и обороне" (ГТО)</t>
  </si>
  <si>
    <t>09003S8Г00</t>
  </si>
  <si>
    <t>Реализация мероприятия по поэтапному внедрению Всероссийского физкультурно-спортивного комплекса "Готов к труду и обороне"</t>
  </si>
  <si>
    <t>0900928009</t>
  </si>
  <si>
    <t>Капитальный ремонт трибун с подтрибунными помещениями, ул. Спортивная, 4</t>
  </si>
  <si>
    <t>0900928090</t>
  </si>
  <si>
    <t>Капитальный ремонт трибун с подтрибунными помещениями, ул. Спортивная, 4 (авторский надзор)</t>
  </si>
  <si>
    <t>0904228030</t>
  </si>
  <si>
    <t xml:space="preserve">Субсидия на иные цели  МАУ СК "Темп" </t>
  </si>
  <si>
    <t>1103</t>
  </si>
  <si>
    <t>Спорт высших достижений</t>
  </si>
  <si>
    <t>0901428014</t>
  </si>
  <si>
    <t>Обеспечение деятельности МАУ ДО "Спортивная школа муниципального округа Ревда"</t>
  </si>
  <si>
    <t>0901343100</t>
  </si>
  <si>
    <t>Внедрение механизмов инициативного бюджетирования на территории Свердловской области</t>
  </si>
  <si>
    <t>09013S8012</t>
  </si>
  <si>
    <t>Проект инициативного бюджетирования "Спортивная Ревда-здоровая Ревда.2"</t>
  </si>
  <si>
    <t>09015L0810</t>
  </si>
  <si>
    <t>Государственная поддержка организаций, входящих в систему спортивной подготовки, на условиях софинансирования из федерального бюджета</t>
  </si>
  <si>
    <t>1200</t>
  </si>
  <si>
    <t>Средства массовой информации</t>
  </si>
  <si>
    <t>1202</t>
  </si>
  <si>
    <t xml:space="preserve">    Периодическая печать и издательства</t>
  </si>
  <si>
    <t>0800120801</t>
  </si>
  <si>
    <t>Мероприятия в сфере средств массовой информации, в том числе субсидии акционерному обществу "Первоуральская типография"</t>
  </si>
  <si>
    <t>1204</t>
  </si>
  <si>
    <t>Другие вопросы в области средств массовой информации</t>
  </si>
  <si>
    <t>1300</t>
  </si>
  <si>
    <t xml:space="preserve">  Обслуживание государственного (муниципального) долга</t>
  </si>
  <si>
    <t>1301</t>
  </si>
  <si>
    <t>Обслуживание государственного (муниципального) внутреннего долга</t>
  </si>
  <si>
    <t>7005820010</t>
  </si>
  <si>
    <t xml:space="preserve">     Исполнение обязательств по обслуживанию муниципального долга в соответствии с программой муниципальных  заимствований и заключенными контрактами (соглашениями)</t>
  </si>
  <si>
    <t>730</t>
  </si>
  <si>
    <t xml:space="preserve">         Обслуживание муниципального долга</t>
  </si>
  <si>
    <t>Всего расходов:</t>
  </si>
  <si>
    <t>Расходные обязательства муниципального округа Ревда Свердловской области направленные на решение вопросов в части организации электро-, тепло-, газо и водоснабжения населения, водоотведения, снабжения населения топливом (предоставление организациям жилищно-коммунального хозяйства муниципальных гарантий по расчетам за ранее потребленные топливно-энергетические ресурсы без права регрессного требования)</t>
  </si>
  <si>
    <t>от 08.12.2025  № 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</si>
</sst>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0"/>
    <numFmt numFmtId="165" formatCode="#,##0.0"/>
  </numFmts>
  <fonts count="21" x14ac:knownFonts="1">
    <font>
      <sz val="10"/>
      <name val="Arial Cyr"/>
      <charset val="204"/>
    </font>
    <font>
      <sz val="10"/>
      <name val="Arial Cyr"/>
      <charset val="204"/>
    </font>
    <font>
      <sz val="10"/>
      <name val="Times New Roman"/>
      <family val="1"/>
      <charset val="204"/>
    </font>
    <font>
      <b/>
      <sz val="14"/>
      <name val="Times New Roman"/>
      <family val="1"/>
      <charset val="204"/>
    </font>
    <font>
      <sz val="10"/>
      <name val="Arial"/>
      <family val="2"/>
      <charset val="204"/>
    </font>
    <font>
      <b/>
      <sz val="9"/>
      <name val="Times New Roman"/>
      <family val="1"/>
      <charset val="204"/>
    </font>
    <font>
      <b/>
      <sz val="10"/>
      <name val="Times New Roman"/>
      <family val="1"/>
      <charset val="204"/>
    </font>
    <font>
      <b/>
      <i/>
      <sz val="10"/>
      <name val="Times New Roman"/>
      <family val="1"/>
      <charset val="204"/>
    </font>
    <font>
      <i/>
      <sz val="10"/>
      <name val="Times New Roman"/>
      <family val="1"/>
      <charset val="204"/>
    </font>
    <font>
      <b/>
      <sz val="10"/>
      <color theme="1"/>
      <name val="Times New Roman"/>
      <family val="1"/>
      <charset val="204"/>
    </font>
    <font>
      <sz val="10"/>
      <color theme="1"/>
      <name val="Times New Roman"/>
      <family val="1"/>
      <charset val="204"/>
    </font>
    <font>
      <i/>
      <sz val="10"/>
      <name val="Arial Cyr"/>
      <charset val="204"/>
    </font>
    <font>
      <b/>
      <i/>
      <sz val="10"/>
      <color theme="1"/>
      <name val="Times New Roman"/>
      <family val="1"/>
      <charset val="204"/>
    </font>
    <font>
      <sz val="10"/>
      <color indexed="8"/>
      <name val="Times New Roman"/>
      <family val="1"/>
      <charset val="204"/>
    </font>
    <font>
      <b/>
      <i/>
      <sz val="10"/>
      <color indexed="8"/>
      <name val="Times New Roman"/>
      <family val="1"/>
      <charset val="204"/>
    </font>
    <font>
      <b/>
      <sz val="10"/>
      <color indexed="8"/>
      <name val="Times New Roman"/>
      <family val="1"/>
      <charset val="204"/>
    </font>
    <font>
      <sz val="9"/>
      <color theme="1"/>
      <name val="Times New Roman"/>
      <family val="1"/>
      <charset val="204"/>
    </font>
    <font>
      <sz val="10"/>
      <color rgb="FF000000"/>
      <name val="Times New Roman"/>
      <family val="1"/>
      <charset val="204"/>
    </font>
    <font>
      <sz val="10"/>
      <color rgb="FF333333"/>
      <name val="Times New Roman"/>
      <family val="1"/>
      <charset val="204"/>
    </font>
    <font>
      <sz val="10"/>
      <color rgb="FF444444"/>
      <name val="Times New Roman"/>
      <family val="1"/>
      <charset val="204"/>
    </font>
    <font>
      <b/>
      <i/>
      <sz val="10"/>
      <name val="Arial Cyr"/>
      <charset val="204"/>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65"/>
        <bgColor indexed="64"/>
      </patternFill>
    </fill>
  </fills>
  <borders count="12">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medium">
        <color indexed="64"/>
      </top>
      <bottom style="medium">
        <color indexed="64"/>
      </bottom>
      <diagonal/>
    </border>
  </borders>
  <cellStyleXfs count="3">
    <xf numFmtId="0" fontId="0" fillId="0" borderId="0"/>
    <xf numFmtId="0" fontId="4" fillId="0" borderId="0"/>
    <xf numFmtId="0" fontId="1" fillId="4" borderId="0"/>
  </cellStyleXfs>
  <cellXfs count="130">
    <xf numFmtId="0" fontId="0" fillId="0" borderId="0" xfId="0"/>
    <xf numFmtId="49" fontId="0" fillId="0" borderId="0" xfId="0" applyNumberFormat="1"/>
    <xf numFmtId="0" fontId="2" fillId="0" borderId="0" xfId="0" applyFont="1" applyAlignment="1">
      <alignment horizontal="right"/>
    </xf>
    <xf numFmtId="0" fontId="0" fillId="0" borderId="0" xfId="0" applyAlignment="1">
      <alignment horizontal="right"/>
    </xf>
    <xf numFmtId="0" fontId="5" fillId="0" borderId="2" xfId="1" applyFont="1" applyBorder="1" applyAlignment="1">
      <alignment horizontal="center" vertical="top" wrapText="1"/>
    </xf>
    <xf numFmtId="49" fontId="5" fillId="0" borderId="3" xfId="1" applyNumberFormat="1" applyFont="1" applyFill="1" applyBorder="1" applyAlignment="1" applyProtection="1">
      <alignment horizontal="center" vertical="top" wrapText="1"/>
      <protection locked="0"/>
    </xf>
    <xf numFmtId="0" fontId="5" fillId="0" borderId="3" xfId="1" applyFont="1" applyBorder="1" applyAlignment="1">
      <alignment horizontal="center" vertical="top" wrapText="1"/>
    </xf>
    <xf numFmtId="0" fontId="6" fillId="0" borderId="4" xfId="0" applyFont="1" applyBorder="1" applyAlignment="1">
      <alignment horizontal="center" vertical="top" wrapText="1"/>
    </xf>
    <xf numFmtId="49" fontId="6" fillId="0" borderId="5" xfId="1" applyNumberFormat="1" applyFont="1" applyBorder="1" applyAlignment="1">
      <alignment horizontal="center"/>
    </xf>
    <xf numFmtId="0" fontId="2" fillId="0" borderId="6" xfId="0" applyFont="1" applyFill="1" applyBorder="1" applyAlignment="1">
      <alignment horizontal="center"/>
    </xf>
    <xf numFmtId="49" fontId="7" fillId="2" borderId="5" xfId="1" applyNumberFormat="1" applyFont="1" applyFill="1" applyBorder="1" applyAlignment="1">
      <alignment horizontal="center"/>
    </xf>
    <xf numFmtId="49" fontId="2" fillId="2" borderId="5" xfId="0" applyNumberFormat="1" applyFont="1" applyFill="1" applyBorder="1" applyAlignment="1">
      <alignment horizontal="center" wrapText="1"/>
    </xf>
    <xf numFmtId="0" fontId="2" fillId="2" borderId="5" xfId="0" applyFont="1" applyFill="1" applyBorder="1" applyAlignment="1">
      <alignment horizontal="center" wrapText="1"/>
    </xf>
    <xf numFmtId="49" fontId="7" fillId="2" borderId="5" xfId="0" applyNumberFormat="1" applyFont="1" applyFill="1" applyBorder="1" applyAlignment="1">
      <alignment wrapText="1"/>
    </xf>
    <xf numFmtId="164" fontId="7" fillId="2" borderId="5" xfId="0" applyNumberFormat="1" applyFont="1" applyFill="1" applyBorder="1" applyAlignment="1">
      <alignment horizontal="right" wrapText="1"/>
    </xf>
    <xf numFmtId="49" fontId="8" fillId="3" borderId="6" xfId="0" applyNumberFormat="1" applyFont="1" applyFill="1" applyBorder="1" applyAlignment="1">
      <alignment horizontal="center" shrinkToFit="1"/>
    </xf>
    <xf numFmtId="0" fontId="8" fillId="3" borderId="6" xfId="0" applyFont="1" applyFill="1" applyBorder="1" applyAlignment="1">
      <alignment wrapText="1"/>
    </xf>
    <xf numFmtId="164" fontId="8" fillId="3" borderId="6" xfId="0" applyNumberFormat="1" applyFont="1" applyFill="1" applyBorder="1" applyAlignment="1">
      <alignment horizontal="right" shrinkToFit="1"/>
    </xf>
    <xf numFmtId="49" fontId="6" fillId="3" borderId="6" xfId="0" applyNumberFormat="1" applyFont="1" applyFill="1" applyBorder="1" applyAlignment="1">
      <alignment horizontal="center" shrinkToFit="1"/>
    </xf>
    <xf numFmtId="0" fontId="9" fillId="0" borderId="6" xfId="0" applyFont="1" applyBorder="1" applyAlignment="1">
      <alignment wrapText="1"/>
    </xf>
    <xf numFmtId="164" fontId="6" fillId="3" borderId="6" xfId="0" applyNumberFormat="1" applyFont="1" applyFill="1" applyBorder="1" applyAlignment="1">
      <alignment horizontal="right" shrinkToFit="1"/>
    </xf>
    <xf numFmtId="49" fontId="2" fillId="3" borderId="6" xfId="0" applyNumberFormat="1" applyFont="1" applyFill="1" applyBorder="1" applyAlignment="1">
      <alignment horizontal="center" shrinkToFit="1"/>
    </xf>
    <xf numFmtId="0" fontId="2" fillId="3" borderId="6" xfId="0" applyFont="1" applyFill="1" applyBorder="1" applyAlignment="1">
      <alignment wrapText="1"/>
    </xf>
    <xf numFmtId="164" fontId="2" fillId="3" borderId="6" xfId="0" applyNumberFormat="1" applyFont="1" applyFill="1" applyBorder="1" applyAlignment="1">
      <alignment horizontal="right" shrinkToFit="1"/>
    </xf>
    <xf numFmtId="0" fontId="2" fillId="0" borderId="6" xfId="0" applyFont="1" applyFill="1" applyBorder="1" applyAlignment="1">
      <alignment wrapText="1"/>
    </xf>
    <xf numFmtId="0" fontId="10" fillId="3" borderId="6" xfId="0" applyFont="1" applyFill="1" applyBorder="1" applyAlignment="1">
      <alignment vertical="top" wrapText="1"/>
    </xf>
    <xf numFmtId="49" fontId="2" fillId="0" borderId="6" xfId="0" applyNumberFormat="1" applyFont="1" applyFill="1" applyBorder="1" applyAlignment="1">
      <alignment horizontal="center" shrinkToFit="1"/>
    </xf>
    <xf numFmtId="0" fontId="10" fillId="0" borderId="6" xfId="0" applyFont="1" applyBorder="1" applyAlignment="1">
      <alignment wrapText="1"/>
    </xf>
    <xf numFmtId="0" fontId="10" fillId="3" borderId="7" xfId="0" applyFont="1" applyFill="1" applyBorder="1" applyAlignment="1">
      <alignment wrapText="1"/>
    </xf>
    <xf numFmtId="49" fontId="8" fillId="0" borderId="6" xfId="0" applyNumberFormat="1" applyFont="1" applyFill="1" applyBorder="1" applyAlignment="1">
      <alignment horizontal="center" shrinkToFit="1"/>
    </xf>
    <xf numFmtId="49" fontId="11" fillId="0" borderId="6" xfId="0" applyNumberFormat="1" applyFont="1" applyBorder="1"/>
    <xf numFmtId="49" fontId="6" fillId="0" borderId="6" xfId="0" applyNumberFormat="1" applyFont="1" applyFill="1" applyBorder="1" applyAlignment="1">
      <alignment horizontal="center" shrinkToFit="1"/>
    </xf>
    <xf numFmtId="164" fontId="2" fillId="0" borderId="6" xfId="0" applyNumberFormat="1" applyFont="1" applyFill="1" applyBorder="1" applyAlignment="1">
      <alignment horizontal="right" shrinkToFit="1"/>
    </xf>
    <xf numFmtId="49" fontId="2" fillId="3" borderId="8" xfId="0" applyNumberFormat="1" applyFont="1" applyFill="1" applyBorder="1" applyAlignment="1">
      <alignment horizontal="center" shrinkToFit="1"/>
    </xf>
    <xf numFmtId="164" fontId="6" fillId="0" borderId="6" xfId="0" applyNumberFormat="1" applyFont="1" applyFill="1" applyBorder="1" applyAlignment="1">
      <alignment horizontal="right" shrinkToFit="1"/>
    </xf>
    <xf numFmtId="49" fontId="8" fillId="3" borderId="8" xfId="0" applyNumberFormat="1" applyFont="1" applyFill="1" applyBorder="1" applyAlignment="1">
      <alignment horizontal="center" shrinkToFit="1"/>
    </xf>
    <xf numFmtId="0" fontId="8" fillId="3" borderId="8" xfId="0" applyFont="1" applyFill="1" applyBorder="1" applyAlignment="1">
      <alignment wrapText="1"/>
    </xf>
    <xf numFmtId="164" fontId="8" fillId="0" borderId="6" xfId="0" applyNumberFormat="1" applyFont="1" applyFill="1" applyBorder="1" applyAlignment="1">
      <alignment horizontal="right" shrinkToFit="1"/>
    </xf>
    <xf numFmtId="49" fontId="6" fillId="3" borderId="8" xfId="0" applyNumberFormat="1" applyFont="1" applyFill="1" applyBorder="1" applyAlignment="1">
      <alignment horizontal="center" shrinkToFit="1"/>
    </xf>
    <xf numFmtId="0" fontId="2" fillId="3" borderId="8" xfId="0" applyFont="1" applyFill="1" applyBorder="1" applyAlignment="1">
      <alignment wrapText="1"/>
    </xf>
    <xf numFmtId="165" fontId="6" fillId="3" borderId="6" xfId="0" applyNumberFormat="1" applyFont="1" applyFill="1" applyBorder="1" applyAlignment="1">
      <alignment vertical="center" wrapText="1"/>
    </xf>
    <xf numFmtId="0" fontId="10" fillId="0" borderId="7" xfId="0" applyFont="1" applyFill="1" applyBorder="1" applyAlignment="1">
      <alignment wrapText="1"/>
    </xf>
    <xf numFmtId="0" fontId="10" fillId="3" borderId="6" xfId="0" applyFont="1" applyFill="1" applyBorder="1" applyAlignment="1">
      <alignment wrapText="1"/>
    </xf>
    <xf numFmtId="0" fontId="10" fillId="3" borderId="6" xfId="0" applyFont="1" applyFill="1" applyBorder="1" applyAlignment="1">
      <alignment vertical="center" wrapText="1"/>
    </xf>
    <xf numFmtId="49" fontId="7" fillId="2" borderId="6" xfId="0" applyNumberFormat="1" applyFont="1" applyFill="1" applyBorder="1" applyAlignment="1">
      <alignment horizontal="center" shrinkToFit="1"/>
    </xf>
    <xf numFmtId="49" fontId="2" fillId="2" borderId="6" xfId="0" applyNumberFormat="1" applyFont="1" applyFill="1" applyBorder="1" applyAlignment="1">
      <alignment horizontal="center" shrinkToFit="1"/>
    </xf>
    <xf numFmtId="49" fontId="7" fillId="2" borderId="6" xfId="0" applyNumberFormat="1" applyFont="1" applyFill="1" applyBorder="1" applyAlignment="1">
      <alignment wrapText="1"/>
    </xf>
    <xf numFmtId="164" fontId="7" fillId="2" borderId="6" xfId="0" applyNumberFormat="1" applyFont="1" applyFill="1" applyBorder="1" applyAlignment="1">
      <alignment horizontal="right" shrinkToFit="1"/>
    </xf>
    <xf numFmtId="0" fontId="8" fillId="0" borderId="6" xfId="0" applyFont="1" applyFill="1" applyBorder="1" applyAlignment="1">
      <alignment wrapText="1"/>
    </xf>
    <xf numFmtId="165" fontId="6" fillId="0" borderId="6" xfId="0" applyNumberFormat="1" applyFont="1" applyFill="1" applyBorder="1" applyAlignment="1">
      <alignment vertical="center" wrapText="1"/>
    </xf>
    <xf numFmtId="165" fontId="2" fillId="3" borderId="6" xfId="0" applyNumberFormat="1" applyFont="1" applyFill="1" applyBorder="1" applyAlignment="1">
      <alignment vertical="center" wrapText="1"/>
    </xf>
    <xf numFmtId="165" fontId="2" fillId="0" borderId="6" xfId="0" applyNumberFormat="1" applyFont="1" applyFill="1" applyBorder="1" applyAlignment="1">
      <alignment vertical="center" wrapText="1"/>
    </xf>
    <xf numFmtId="0" fontId="10" fillId="0" borderId="6" xfId="0" applyFont="1" applyFill="1" applyBorder="1" applyAlignment="1">
      <alignment wrapText="1"/>
    </xf>
    <xf numFmtId="0" fontId="2" fillId="0" borderId="7" xfId="0" applyFont="1" applyFill="1" applyBorder="1" applyAlignment="1">
      <alignment wrapText="1"/>
    </xf>
    <xf numFmtId="0" fontId="9" fillId="0" borderId="6" xfId="0" applyFont="1" applyFill="1" applyBorder="1" applyAlignment="1">
      <alignment wrapText="1"/>
    </xf>
    <xf numFmtId="0" fontId="10" fillId="0" borderId="7" xfId="0" applyFont="1" applyFill="1" applyBorder="1" applyAlignment="1">
      <alignment vertical="top" wrapText="1"/>
    </xf>
    <xf numFmtId="0" fontId="9" fillId="0" borderId="6" xfId="0" applyFont="1" applyFill="1" applyBorder="1" applyAlignment="1">
      <alignment vertical="top" wrapText="1"/>
    </xf>
    <xf numFmtId="49" fontId="7" fillId="3" borderId="6" xfId="0" applyNumberFormat="1" applyFont="1" applyFill="1" applyBorder="1" applyAlignment="1">
      <alignment horizontal="center" shrinkToFit="1"/>
    </xf>
    <xf numFmtId="0" fontId="12" fillId="3" borderId="6" xfId="0" applyFont="1" applyFill="1" applyBorder="1" applyAlignment="1">
      <alignment vertical="top" wrapText="1"/>
    </xf>
    <xf numFmtId="164" fontId="7" fillId="3" borderId="6" xfId="0" applyNumberFormat="1" applyFont="1" applyFill="1" applyBorder="1" applyAlignment="1">
      <alignment horizontal="right" shrinkToFit="1"/>
    </xf>
    <xf numFmtId="0" fontId="13" fillId="3" borderId="9" xfId="0" applyFont="1" applyFill="1" applyBorder="1" applyAlignment="1">
      <alignment vertical="top" wrapText="1"/>
    </xf>
    <xf numFmtId="49" fontId="10" fillId="0" borderId="6" xfId="0" applyNumberFormat="1" applyFont="1" applyFill="1" applyBorder="1" applyAlignment="1">
      <alignment horizontal="center" vertical="center" wrapText="1"/>
    </xf>
    <xf numFmtId="0" fontId="10" fillId="0" borderId="6" xfId="0" applyFont="1" applyBorder="1" applyAlignment="1">
      <alignment horizontal="left" vertical="center" wrapText="1"/>
    </xf>
    <xf numFmtId="0" fontId="2" fillId="0" borderId="6" xfId="0" applyFont="1" applyFill="1" applyBorder="1" applyAlignment="1">
      <alignment horizontal="left" wrapText="1"/>
    </xf>
    <xf numFmtId="0" fontId="10" fillId="0" borderId="10" xfId="0" applyFont="1" applyFill="1" applyBorder="1" applyAlignment="1">
      <alignment wrapText="1"/>
    </xf>
    <xf numFmtId="0" fontId="6" fillId="3" borderId="6" xfId="0" applyFont="1" applyFill="1" applyBorder="1" applyAlignment="1">
      <alignment wrapText="1"/>
    </xf>
    <xf numFmtId="0" fontId="7" fillId="3" borderId="6" xfId="0" applyFont="1" applyFill="1" applyBorder="1" applyAlignment="1">
      <alignment wrapText="1"/>
    </xf>
    <xf numFmtId="0" fontId="14" fillId="3" borderId="6" xfId="0" applyFont="1" applyFill="1" applyBorder="1" applyAlignment="1">
      <alignment vertical="top" wrapText="1"/>
    </xf>
    <xf numFmtId="0" fontId="13" fillId="3" borderId="6" xfId="0" applyFont="1" applyFill="1" applyBorder="1" applyAlignment="1">
      <alignment vertical="top" wrapText="1"/>
    </xf>
    <xf numFmtId="0" fontId="9" fillId="3" borderId="6" xfId="0" applyFont="1" applyFill="1" applyBorder="1" applyAlignment="1">
      <alignment wrapText="1"/>
    </xf>
    <xf numFmtId="0" fontId="9" fillId="3" borderId="6" xfId="0" applyFont="1" applyFill="1" applyBorder="1" applyAlignment="1">
      <alignment vertical="top" wrapText="1"/>
    </xf>
    <xf numFmtId="0" fontId="15" fillId="0" borderId="6" xfId="0" applyFont="1" applyFill="1" applyBorder="1" applyAlignment="1">
      <alignment vertical="top" wrapText="1"/>
    </xf>
    <xf numFmtId="0" fontId="12" fillId="3" borderId="6" xfId="0" applyNumberFormat="1" applyFont="1" applyFill="1" applyBorder="1" applyAlignment="1">
      <alignment vertical="top" wrapText="1"/>
    </xf>
    <xf numFmtId="0" fontId="10" fillId="0" borderId="8" xfId="0" applyFont="1" applyFill="1" applyBorder="1" applyAlignment="1">
      <alignment vertical="top" wrapText="1"/>
    </xf>
    <xf numFmtId="49" fontId="7" fillId="0" borderId="6" xfId="0" applyNumberFormat="1" applyFont="1" applyFill="1" applyBorder="1" applyAlignment="1">
      <alignment horizontal="center" shrinkToFit="1"/>
    </xf>
    <xf numFmtId="0" fontId="10" fillId="3" borderId="6" xfId="0" applyNumberFormat="1" applyFont="1" applyFill="1" applyBorder="1" applyAlignment="1">
      <alignment vertical="top" wrapText="1"/>
    </xf>
    <xf numFmtId="0" fontId="10" fillId="0" borderId="6" xfId="0" applyFont="1" applyFill="1" applyBorder="1" applyAlignment="1">
      <alignment vertical="top" wrapText="1"/>
    </xf>
    <xf numFmtId="49" fontId="2" fillId="3" borderId="6" xfId="0" applyNumberFormat="1" applyFont="1" applyFill="1" applyBorder="1" applyAlignment="1">
      <alignment horizontal="right" vertical="center" wrapText="1"/>
    </xf>
    <xf numFmtId="0" fontId="12" fillId="0" borderId="6" xfId="0" applyFont="1" applyFill="1" applyBorder="1" applyAlignment="1">
      <alignment vertical="top" wrapText="1"/>
    </xf>
    <xf numFmtId="0" fontId="2" fillId="3" borderId="6" xfId="0" applyFont="1" applyFill="1" applyBorder="1" applyAlignment="1">
      <alignment horizontal="left" vertical="center" wrapText="1"/>
    </xf>
    <xf numFmtId="0" fontId="14" fillId="0" borderId="6" xfId="0" applyFont="1" applyFill="1" applyBorder="1" applyAlignment="1">
      <alignment vertical="top" wrapText="1"/>
    </xf>
    <xf numFmtId="0" fontId="16" fillId="0" borderId="6" xfId="0" applyFont="1" applyFill="1" applyBorder="1" applyAlignment="1">
      <alignment vertical="top" wrapText="1"/>
    </xf>
    <xf numFmtId="0" fontId="2" fillId="0" borderId="6" xfId="0" applyFont="1" applyBorder="1" applyAlignment="1">
      <alignment wrapText="1"/>
    </xf>
    <xf numFmtId="0" fontId="13" fillId="0" borderId="6" xfId="0" applyFont="1" applyFill="1" applyBorder="1" applyAlignment="1">
      <alignment vertical="top" wrapText="1"/>
    </xf>
    <xf numFmtId="164" fontId="7" fillId="0" borderId="6" xfId="0" applyNumberFormat="1" applyFont="1" applyFill="1" applyBorder="1" applyAlignment="1">
      <alignment horizontal="right" shrinkToFit="1"/>
    </xf>
    <xf numFmtId="0" fontId="17" fillId="0" borderId="6" xfId="0" applyFont="1" applyBorder="1" applyAlignment="1">
      <alignment vertical="center" wrapText="1"/>
    </xf>
    <xf numFmtId="0" fontId="7" fillId="2" borderId="6" xfId="0" applyFont="1" applyFill="1" applyBorder="1" applyAlignment="1">
      <alignment wrapText="1"/>
    </xf>
    <xf numFmtId="0" fontId="15" fillId="3" borderId="6" xfId="0" applyFont="1" applyFill="1" applyBorder="1" applyAlignment="1">
      <alignment vertical="top" wrapText="1"/>
    </xf>
    <xf numFmtId="164" fontId="10" fillId="3" borderId="6" xfId="0" applyNumberFormat="1" applyFont="1" applyFill="1" applyBorder="1" applyAlignment="1">
      <alignment vertical="top" wrapText="1"/>
    </xf>
    <xf numFmtId="49" fontId="6" fillId="3" borderId="9" xfId="0" applyNumberFormat="1" applyFont="1" applyFill="1" applyBorder="1" applyAlignment="1">
      <alignment horizontal="center" shrinkToFit="1"/>
    </xf>
    <xf numFmtId="0" fontId="9" fillId="3" borderId="7" xfId="0" applyFont="1" applyFill="1" applyBorder="1" applyAlignment="1">
      <alignment vertical="top" wrapText="1"/>
    </xf>
    <xf numFmtId="164" fontId="9" fillId="3" borderId="6" xfId="0" applyNumberFormat="1" applyFont="1" applyFill="1" applyBorder="1" applyAlignment="1">
      <alignment vertical="top" wrapText="1"/>
    </xf>
    <xf numFmtId="49" fontId="7" fillId="3" borderId="9" xfId="0" applyNumberFormat="1" applyFont="1" applyFill="1" applyBorder="1" applyAlignment="1">
      <alignment horizontal="center" shrinkToFit="1"/>
    </xf>
    <xf numFmtId="0" fontId="12" fillId="3" borderId="7" xfId="0" applyFont="1" applyFill="1" applyBorder="1" applyAlignment="1">
      <alignment vertical="top" wrapText="1"/>
    </xf>
    <xf numFmtId="164" fontId="12" fillId="3" borderId="6" xfId="0" applyNumberFormat="1" applyFont="1" applyFill="1" applyBorder="1" applyAlignment="1">
      <alignment wrapText="1"/>
    </xf>
    <xf numFmtId="0" fontId="10" fillId="3" borderId="7" xfId="0" applyFont="1" applyFill="1" applyBorder="1" applyAlignment="1">
      <alignment vertical="top" wrapText="1"/>
    </xf>
    <xf numFmtId="164" fontId="10" fillId="0" borderId="6" xfId="0" applyNumberFormat="1" applyFont="1" applyFill="1" applyBorder="1" applyAlignment="1">
      <alignment wrapText="1"/>
    </xf>
    <xf numFmtId="49" fontId="2" fillId="3" borderId="9" xfId="0" applyNumberFormat="1" applyFont="1" applyFill="1" applyBorder="1" applyAlignment="1">
      <alignment horizontal="center" shrinkToFit="1"/>
    </xf>
    <xf numFmtId="0" fontId="2" fillId="3" borderId="6" xfId="0" applyNumberFormat="1" applyFont="1" applyFill="1" applyBorder="1" applyAlignment="1">
      <alignment wrapText="1"/>
    </xf>
    <xf numFmtId="0" fontId="2" fillId="3" borderId="7" xfId="0" applyFont="1" applyFill="1" applyBorder="1" applyAlignment="1">
      <alignment wrapText="1"/>
    </xf>
    <xf numFmtId="49" fontId="2" fillId="0" borderId="9" xfId="0" applyNumberFormat="1" applyFont="1" applyFill="1" applyBorder="1" applyAlignment="1">
      <alignment horizontal="center" shrinkToFit="1"/>
    </xf>
    <xf numFmtId="164" fontId="10" fillId="3" borderId="6" xfId="0" applyNumberFormat="1" applyFont="1" applyFill="1" applyBorder="1" applyAlignment="1">
      <alignment wrapText="1"/>
    </xf>
    <xf numFmtId="0" fontId="17" fillId="4" borderId="6" xfId="2" applyNumberFormat="1" applyFont="1" applyFill="1" applyBorder="1" applyAlignment="1">
      <alignment vertical="top" wrapText="1"/>
    </xf>
    <xf numFmtId="0" fontId="10" fillId="3" borderId="7" xfId="0" applyFont="1" applyFill="1" applyBorder="1" applyAlignment="1">
      <alignment vertical="center" wrapText="1"/>
    </xf>
    <xf numFmtId="0" fontId="2" fillId="0" borderId="0" xfId="0" applyFont="1" applyAlignment="1">
      <alignment wrapText="1"/>
    </xf>
    <xf numFmtId="49" fontId="8" fillId="3" borderId="9" xfId="0" applyNumberFormat="1" applyFont="1" applyFill="1" applyBorder="1" applyAlignment="1">
      <alignment horizontal="center" shrinkToFit="1"/>
    </xf>
    <xf numFmtId="0" fontId="18" fillId="0" borderId="0" xfId="0" applyFont="1" applyAlignment="1">
      <alignment wrapText="1"/>
    </xf>
    <xf numFmtId="0" fontId="19" fillId="0" borderId="0" xfId="0" applyFont="1" applyAlignment="1">
      <alignment wrapText="1"/>
    </xf>
    <xf numFmtId="0" fontId="10" fillId="3" borderId="6" xfId="0" applyNumberFormat="1" applyFont="1" applyFill="1" applyBorder="1" applyAlignment="1">
      <alignment wrapText="1"/>
    </xf>
    <xf numFmtId="49" fontId="7" fillId="3" borderId="8" xfId="0" applyNumberFormat="1" applyFont="1" applyFill="1" applyBorder="1" applyAlignment="1">
      <alignment horizontal="center" shrinkToFit="1"/>
    </xf>
    <xf numFmtId="49" fontId="7" fillId="3" borderId="6" xfId="0" applyNumberFormat="1" applyFont="1" applyFill="1" applyBorder="1" applyAlignment="1">
      <alignment horizontal="center"/>
    </xf>
    <xf numFmtId="0" fontId="20" fillId="3" borderId="6" xfId="0" applyFont="1" applyFill="1" applyBorder="1"/>
    <xf numFmtId="164" fontId="7" fillId="3" borderId="6" xfId="0" applyNumberFormat="1" applyFont="1" applyFill="1" applyBorder="1"/>
    <xf numFmtId="0" fontId="2" fillId="3" borderId="8" xfId="0" applyNumberFormat="1" applyFont="1" applyFill="1" applyBorder="1" applyAlignment="1">
      <alignment wrapText="1"/>
    </xf>
    <xf numFmtId="0" fontId="8" fillId="0" borderId="6" xfId="0" applyFont="1" applyBorder="1"/>
    <xf numFmtId="0" fontId="17" fillId="0" borderId="0" xfId="0" applyFont="1" applyAlignment="1">
      <alignment wrapText="1"/>
    </xf>
    <xf numFmtId="0" fontId="6" fillId="0" borderId="6" xfId="0" applyFont="1" applyFill="1" applyBorder="1" applyAlignment="1">
      <alignment wrapText="1"/>
    </xf>
    <xf numFmtId="0" fontId="8" fillId="0" borderId="6" xfId="0" applyFont="1" applyBorder="1" applyAlignment="1">
      <alignment wrapText="1"/>
    </xf>
    <xf numFmtId="0" fontId="10" fillId="3" borderId="5" xfId="0" applyFont="1" applyFill="1" applyBorder="1" applyAlignment="1">
      <alignment vertical="top" wrapText="1"/>
    </xf>
    <xf numFmtId="49" fontId="6" fillId="2" borderId="3" xfId="0" applyNumberFormat="1" applyFont="1" applyFill="1" applyBorder="1" applyAlignment="1">
      <alignment horizontal="center" shrinkToFit="1"/>
    </xf>
    <xf numFmtId="49" fontId="6" fillId="2" borderId="3" xfId="0" applyNumberFormat="1" applyFont="1" applyFill="1" applyBorder="1" applyAlignment="1">
      <alignment horizontal="center"/>
    </xf>
    <xf numFmtId="0" fontId="6" fillId="2" borderId="3" xfId="0" applyFont="1" applyFill="1" applyBorder="1" applyAlignment="1">
      <alignment horizontal="center"/>
    </xf>
    <xf numFmtId="0" fontId="6" fillId="2" borderId="11" xfId="0" applyFont="1" applyFill="1" applyBorder="1" applyAlignment="1">
      <alignment horizontal="center"/>
    </xf>
    <xf numFmtId="164" fontId="6" fillId="2" borderId="4" xfId="0" applyNumberFormat="1" applyFont="1" applyFill="1" applyBorder="1" applyAlignment="1"/>
    <xf numFmtId="0" fontId="10" fillId="0" borderId="0" xfId="0" applyFont="1" applyFill="1" applyBorder="1" applyAlignment="1">
      <alignment wrapText="1"/>
    </xf>
    <xf numFmtId="0" fontId="0" fillId="0" borderId="0" xfId="0" applyBorder="1"/>
    <xf numFmtId="0" fontId="2" fillId="0" borderId="0" xfId="0" applyFont="1" applyAlignment="1">
      <alignment horizontal="right" vertical="center" wrapText="1"/>
    </xf>
    <xf numFmtId="0" fontId="3" fillId="0" borderId="0" xfId="0" applyNumberFormat="1" applyFont="1" applyBorder="1" applyAlignment="1">
      <alignment horizontal="center" vertical="top" wrapText="1"/>
    </xf>
    <xf numFmtId="0" fontId="3" fillId="0" borderId="1" xfId="0" applyNumberFormat="1" applyFont="1" applyBorder="1" applyAlignment="1">
      <alignment horizontal="center" vertical="top" wrapText="1"/>
    </xf>
    <xf numFmtId="0" fontId="0" fillId="4" borderId="0" xfId="0" applyFill="1" applyBorder="1" applyAlignment="1">
      <alignment horizontal="center" wrapText="1"/>
    </xf>
  </cellXfs>
  <cellStyles count="3">
    <cellStyle name="Обычный" xfId="0" builtinId="0"/>
    <cellStyle name="Обычный 2" xfId="2"/>
    <cellStyle name="Обычный_Лист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0"/>
  <sheetViews>
    <sheetView showGridLines="0" tabSelected="1" showOutlineSymbols="0" zoomScale="130" zoomScaleNormal="130" workbookViewId="0">
      <selection activeCell="H3" sqref="H3"/>
    </sheetView>
  </sheetViews>
  <sheetFormatPr defaultRowHeight="12.75" outlineLevelRow="2" x14ac:dyDescent="0.2"/>
  <cols>
    <col min="1" max="2" width="5.5703125" customWidth="1"/>
    <col min="3" max="3" width="12.28515625" style="1" customWidth="1"/>
    <col min="4" max="4" width="5.5703125" customWidth="1"/>
    <col min="5" max="5" width="52.42578125" customWidth="1"/>
    <col min="6" max="6" width="15.5703125" customWidth="1"/>
    <col min="7" max="8" width="14.42578125" bestFit="1" customWidth="1"/>
  </cols>
  <sheetData>
    <row r="1" spans="1:8" x14ac:dyDescent="0.2">
      <c r="H1" s="2" t="s">
        <v>0</v>
      </c>
    </row>
    <row r="2" spans="1:8" ht="12.75" customHeight="1" x14ac:dyDescent="0.2">
      <c r="F2" s="126" t="s">
        <v>1</v>
      </c>
      <c r="G2" s="126"/>
      <c r="H2" s="126"/>
    </row>
    <row r="3" spans="1:8" x14ac:dyDescent="0.2">
      <c r="H3" s="2" t="s">
        <v>709</v>
      </c>
    </row>
    <row r="4" spans="1:8" x14ac:dyDescent="0.2">
      <c r="E4" s="3"/>
      <c r="H4" s="2" t="s">
        <v>2</v>
      </c>
    </row>
    <row r="5" spans="1:8" ht="12.75" customHeight="1" x14ac:dyDescent="0.2">
      <c r="F5" s="126" t="s">
        <v>3</v>
      </c>
      <c r="G5" s="126"/>
      <c r="H5" s="126"/>
    </row>
    <row r="6" spans="1:8" x14ac:dyDescent="0.2">
      <c r="E6" s="3"/>
      <c r="H6" s="2" t="s">
        <v>4</v>
      </c>
    </row>
    <row r="7" spans="1:8" x14ac:dyDescent="0.2">
      <c r="E7" s="2"/>
    </row>
    <row r="8" spans="1:8" ht="12.75" customHeight="1" x14ac:dyDescent="0.2">
      <c r="A8" s="127" t="s">
        <v>5</v>
      </c>
      <c r="B8" s="127"/>
      <c r="C8" s="127"/>
      <c r="D8" s="127"/>
      <c r="E8" s="127"/>
      <c r="F8" s="127"/>
      <c r="G8" s="127"/>
      <c r="H8" s="127"/>
    </row>
    <row r="9" spans="1:8" ht="54" customHeight="1" x14ac:dyDescent="0.2">
      <c r="A9" s="127"/>
      <c r="B9" s="127"/>
      <c r="C9" s="127"/>
      <c r="D9" s="127"/>
      <c r="E9" s="127"/>
      <c r="F9" s="127"/>
      <c r="G9" s="127"/>
      <c r="H9" s="127"/>
    </row>
    <row r="10" spans="1:8" ht="34.5" customHeight="1" thickBot="1" x14ac:dyDescent="0.25">
      <c r="A10" s="128"/>
      <c r="B10" s="128"/>
      <c r="C10" s="128"/>
      <c r="D10" s="128"/>
      <c r="E10" s="128"/>
      <c r="F10" s="128"/>
      <c r="G10" s="128"/>
      <c r="H10" s="128"/>
    </row>
    <row r="11" spans="1:8" ht="72.75" thickBot="1" x14ac:dyDescent="0.25">
      <c r="A11" s="4" t="s">
        <v>6</v>
      </c>
      <c r="B11" s="5" t="s">
        <v>7</v>
      </c>
      <c r="C11" s="5" t="s">
        <v>8</v>
      </c>
      <c r="D11" s="5" t="s">
        <v>9</v>
      </c>
      <c r="E11" s="6" t="s">
        <v>10</v>
      </c>
      <c r="F11" s="7" t="s">
        <v>11</v>
      </c>
      <c r="G11" s="7" t="s">
        <v>12</v>
      </c>
      <c r="H11" s="7" t="s">
        <v>13</v>
      </c>
    </row>
    <row r="12" spans="1:8" x14ac:dyDescent="0.2">
      <c r="A12" s="8" t="s">
        <v>14</v>
      </c>
      <c r="B12" s="8" t="s">
        <v>15</v>
      </c>
      <c r="C12" s="8" t="s">
        <v>16</v>
      </c>
      <c r="D12" s="8" t="s">
        <v>17</v>
      </c>
      <c r="E12" s="8" t="s">
        <v>18</v>
      </c>
      <c r="F12" s="8" t="s">
        <v>19</v>
      </c>
      <c r="G12" s="8" t="s">
        <v>20</v>
      </c>
      <c r="H12" s="8" t="s">
        <v>21</v>
      </c>
    </row>
    <row r="13" spans="1:8" ht="13.5" x14ac:dyDescent="0.25">
      <c r="A13" s="9">
        <v>1</v>
      </c>
      <c r="B13" s="10" t="s">
        <v>22</v>
      </c>
      <c r="C13" s="11"/>
      <c r="D13" s="12"/>
      <c r="E13" s="13" t="s">
        <v>23</v>
      </c>
      <c r="F13" s="14">
        <f>F14+F24+F40+F57+F85+F53+F81+F77</f>
        <v>234713.43536</v>
      </c>
      <c r="G13" s="14">
        <f>G14+G24+G40+G57+G85+G53+G81</f>
        <v>220361.27008000002</v>
      </c>
      <c r="H13" s="14">
        <f>H14+H24+H40+H57+H85+H53+H81</f>
        <v>212185.8</v>
      </c>
    </row>
    <row r="14" spans="1:8" ht="25.5" x14ac:dyDescent="0.2">
      <c r="A14" s="9">
        <v>2</v>
      </c>
      <c r="B14" s="15" t="s">
        <v>24</v>
      </c>
      <c r="C14" s="15"/>
      <c r="D14" s="15"/>
      <c r="E14" s="16" t="s">
        <v>25</v>
      </c>
      <c r="F14" s="17">
        <f>F15</f>
        <v>5640.7880300000006</v>
      </c>
      <c r="G14" s="17">
        <f>G15</f>
        <v>5203</v>
      </c>
      <c r="H14" s="17">
        <f>H15</f>
        <v>5411.3</v>
      </c>
    </row>
    <row r="15" spans="1:8" outlineLevel="1" x14ac:dyDescent="0.2">
      <c r="A15" s="9">
        <v>3</v>
      </c>
      <c r="B15" s="18" t="s">
        <v>24</v>
      </c>
      <c r="C15" s="18" t="s">
        <v>26</v>
      </c>
      <c r="D15" s="18"/>
      <c r="E15" s="19" t="s">
        <v>27</v>
      </c>
      <c r="F15" s="20">
        <f>F16+F21</f>
        <v>5640.7880300000006</v>
      </c>
      <c r="G15" s="20">
        <f>G16+G21</f>
        <v>5203</v>
      </c>
      <c r="H15" s="20">
        <f>H16+H21</f>
        <v>5411.3</v>
      </c>
    </row>
    <row r="16" spans="1:8" outlineLevel="2" x14ac:dyDescent="0.2">
      <c r="A16" s="9">
        <v>4</v>
      </c>
      <c r="B16" s="21" t="s">
        <v>24</v>
      </c>
      <c r="C16" s="21" t="s">
        <v>28</v>
      </c>
      <c r="D16" s="21"/>
      <c r="E16" s="22" t="s">
        <v>29</v>
      </c>
      <c r="F16" s="23">
        <f>SUM(F17:F19)+F20</f>
        <v>5306.4180300000007</v>
      </c>
      <c r="G16" s="23">
        <f>SUM(G17:G19)+G20</f>
        <v>5203</v>
      </c>
      <c r="H16" s="23">
        <f>SUM(H17:H19)+H20</f>
        <v>5411.3</v>
      </c>
    </row>
    <row r="17" spans="1:8" ht="25.5" x14ac:dyDescent="0.2">
      <c r="A17" s="9">
        <v>5</v>
      </c>
      <c r="B17" s="21" t="s">
        <v>24</v>
      </c>
      <c r="C17" s="21" t="s">
        <v>28</v>
      </c>
      <c r="D17" s="21" t="s">
        <v>30</v>
      </c>
      <c r="E17" s="24" t="s">
        <v>31</v>
      </c>
      <c r="F17" s="23">
        <v>3834.5540000000001</v>
      </c>
      <c r="G17" s="23">
        <v>3768.3</v>
      </c>
      <c r="H17" s="23">
        <v>3919.1</v>
      </c>
    </row>
    <row r="18" spans="1:8" ht="38.25" x14ac:dyDescent="0.2">
      <c r="A18" s="9">
        <v>6</v>
      </c>
      <c r="B18" s="21" t="s">
        <v>24</v>
      </c>
      <c r="C18" s="21" t="s">
        <v>28</v>
      </c>
      <c r="D18" s="21" t="s">
        <v>32</v>
      </c>
      <c r="E18" s="25" t="s">
        <v>33</v>
      </c>
      <c r="F18" s="23">
        <v>433.6</v>
      </c>
      <c r="G18" s="23">
        <v>450.9</v>
      </c>
      <c r="H18" s="23">
        <v>469</v>
      </c>
    </row>
    <row r="19" spans="1:8" ht="38.25" x14ac:dyDescent="0.2">
      <c r="A19" s="9">
        <v>7</v>
      </c>
      <c r="B19" s="21" t="s">
        <v>24</v>
      </c>
      <c r="C19" s="21" t="s">
        <v>28</v>
      </c>
      <c r="D19" s="21" t="s">
        <v>34</v>
      </c>
      <c r="E19" s="22" t="s">
        <v>35</v>
      </c>
      <c r="F19" s="23">
        <v>1038.26403</v>
      </c>
      <c r="G19" s="23">
        <v>951.6</v>
      </c>
      <c r="H19" s="23">
        <v>989.7</v>
      </c>
    </row>
    <row r="20" spans="1:8" x14ac:dyDescent="0.2">
      <c r="A20" s="9">
        <v>8</v>
      </c>
      <c r="B20" s="21" t="s">
        <v>24</v>
      </c>
      <c r="C20" s="21" t="s">
        <v>28</v>
      </c>
      <c r="D20" s="21" t="s">
        <v>36</v>
      </c>
      <c r="E20" s="22" t="s">
        <v>37</v>
      </c>
      <c r="F20" s="23">
        <v>0</v>
      </c>
      <c r="G20" s="23">
        <v>32.200000000000003</v>
      </c>
      <c r="H20" s="23">
        <v>33.5</v>
      </c>
    </row>
    <row r="21" spans="1:8" ht="51" x14ac:dyDescent="0.2">
      <c r="A21" s="9">
        <v>9</v>
      </c>
      <c r="B21" s="26" t="s">
        <v>24</v>
      </c>
      <c r="C21" s="26" t="s">
        <v>38</v>
      </c>
      <c r="D21" s="26"/>
      <c r="E21" s="22" t="s">
        <v>39</v>
      </c>
      <c r="F21" s="23">
        <f>SUM(F22:F23)</f>
        <v>334.37</v>
      </c>
      <c r="G21" s="23">
        <f>SUM(G22:G23)</f>
        <v>0</v>
      </c>
      <c r="H21" s="23">
        <f>SUM(H22:H23)</f>
        <v>0</v>
      </c>
    </row>
    <row r="22" spans="1:8" ht="25.5" x14ac:dyDescent="0.2">
      <c r="A22" s="9">
        <v>10</v>
      </c>
      <c r="B22" s="26" t="s">
        <v>24</v>
      </c>
      <c r="C22" s="26" t="s">
        <v>38</v>
      </c>
      <c r="D22" s="26" t="s">
        <v>30</v>
      </c>
      <c r="E22" s="22" t="s">
        <v>31</v>
      </c>
      <c r="F22" s="23">
        <v>290</v>
      </c>
      <c r="G22" s="23">
        <v>0</v>
      </c>
      <c r="H22" s="23">
        <v>0</v>
      </c>
    </row>
    <row r="23" spans="1:8" ht="38.25" x14ac:dyDescent="0.2">
      <c r="A23" s="9">
        <v>11</v>
      </c>
      <c r="B23" s="26" t="s">
        <v>24</v>
      </c>
      <c r="C23" s="26" t="s">
        <v>38</v>
      </c>
      <c r="D23" s="26" t="s">
        <v>34</v>
      </c>
      <c r="E23" s="22" t="s">
        <v>35</v>
      </c>
      <c r="F23" s="23">
        <v>44.37</v>
      </c>
      <c r="G23" s="23">
        <v>0</v>
      </c>
      <c r="H23" s="23">
        <v>0</v>
      </c>
    </row>
    <row r="24" spans="1:8" ht="38.25" outlineLevel="1" x14ac:dyDescent="0.2">
      <c r="A24" s="9">
        <v>12</v>
      </c>
      <c r="B24" s="15" t="s">
        <v>40</v>
      </c>
      <c r="C24" s="15"/>
      <c r="D24" s="15"/>
      <c r="E24" s="16" t="s">
        <v>41</v>
      </c>
      <c r="F24" s="17">
        <f>F25</f>
        <v>9942.8379999999997</v>
      </c>
      <c r="G24" s="17">
        <f>G25</f>
        <v>9568</v>
      </c>
      <c r="H24" s="17">
        <f>H25</f>
        <v>9950.7000000000007</v>
      </c>
    </row>
    <row r="25" spans="1:8" outlineLevel="2" x14ac:dyDescent="0.2">
      <c r="A25" s="9">
        <v>13</v>
      </c>
      <c r="B25" s="18" t="s">
        <v>40</v>
      </c>
      <c r="C25" s="18" t="s">
        <v>26</v>
      </c>
      <c r="D25" s="18"/>
      <c r="E25" s="19" t="s">
        <v>27</v>
      </c>
      <c r="F25" s="20">
        <f>F32+F29+F26+F37</f>
        <v>9942.8379999999997</v>
      </c>
      <c r="G25" s="20">
        <f>G32+G29+G26+G37</f>
        <v>9568</v>
      </c>
      <c r="H25" s="20">
        <f>H32+H29+H26+H37</f>
        <v>9950.7000000000007</v>
      </c>
    </row>
    <row r="26" spans="1:8" ht="38.25" outlineLevel="2" x14ac:dyDescent="0.2">
      <c r="A26" s="9">
        <v>14</v>
      </c>
      <c r="B26" s="21" t="s">
        <v>40</v>
      </c>
      <c r="C26" s="21" t="s">
        <v>42</v>
      </c>
      <c r="D26" s="21"/>
      <c r="E26" s="27" t="s">
        <v>43</v>
      </c>
      <c r="F26" s="23">
        <f>SUM(F27:F28)</f>
        <v>961.43879000000004</v>
      </c>
      <c r="G26" s="23">
        <f>SUM(G27:G28)</f>
        <v>0</v>
      </c>
      <c r="H26" s="23">
        <f>SUM(H27:H28)</f>
        <v>0</v>
      </c>
    </row>
    <row r="27" spans="1:8" ht="25.5" outlineLevel="2" x14ac:dyDescent="0.2">
      <c r="A27" s="9">
        <v>15</v>
      </c>
      <c r="B27" s="21" t="s">
        <v>40</v>
      </c>
      <c r="C27" s="21" t="s">
        <v>42</v>
      </c>
      <c r="D27" s="21" t="s">
        <v>30</v>
      </c>
      <c r="E27" s="22" t="s">
        <v>31</v>
      </c>
      <c r="F27" s="23">
        <v>737.85468000000003</v>
      </c>
      <c r="G27" s="23">
        <v>0</v>
      </c>
      <c r="H27" s="23">
        <v>0</v>
      </c>
    </row>
    <row r="28" spans="1:8" ht="38.25" outlineLevel="2" x14ac:dyDescent="0.2">
      <c r="A28" s="9">
        <v>16</v>
      </c>
      <c r="B28" s="21" t="s">
        <v>40</v>
      </c>
      <c r="C28" s="21" t="s">
        <v>42</v>
      </c>
      <c r="D28" s="21" t="s">
        <v>34</v>
      </c>
      <c r="E28" s="22" t="s">
        <v>35</v>
      </c>
      <c r="F28" s="23">
        <v>223.58411000000001</v>
      </c>
      <c r="G28" s="23">
        <v>0</v>
      </c>
      <c r="H28" s="23">
        <v>0</v>
      </c>
    </row>
    <row r="29" spans="1:8" ht="38.25" outlineLevel="2" x14ac:dyDescent="0.2">
      <c r="A29" s="9">
        <v>17</v>
      </c>
      <c r="B29" s="21" t="s">
        <v>40</v>
      </c>
      <c r="C29" s="21" t="s">
        <v>44</v>
      </c>
      <c r="D29" s="21"/>
      <c r="E29" s="27" t="s">
        <v>45</v>
      </c>
      <c r="F29" s="23">
        <f>F30+F31</f>
        <v>3087.6612100000002</v>
      </c>
      <c r="G29" s="23">
        <f>G30+G31</f>
        <v>4072.7</v>
      </c>
      <c r="H29" s="23">
        <f>H30+H31</f>
        <v>4235.6000000000004</v>
      </c>
    </row>
    <row r="30" spans="1:8" ht="25.5" outlineLevel="2" x14ac:dyDescent="0.2">
      <c r="A30" s="9">
        <v>18</v>
      </c>
      <c r="B30" s="21" t="s">
        <v>40</v>
      </c>
      <c r="C30" s="21" t="s">
        <v>44</v>
      </c>
      <c r="D30" s="21" t="s">
        <v>30</v>
      </c>
      <c r="E30" s="22" t="s">
        <v>31</v>
      </c>
      <c r="F30" s="23">
        <v>2370.74532</v>
      </c>
      <c r="G30" s="23">
        <v>3127.9</v>
      </c>
      <c r="H30" s="23">
        <v>3253</v>
      </c>
    </row>
    <row r="31" spans="1:8" ht="38.25" outlineLevel="2" x14ac:dyDescent="0.2">
      <c r="A31" s="9">
        <v>19</v>
      </c>
      <c r="B31" s="21" t="s">
        <v>40</v>
      </c>
      <c r="C31" s="21" t="s">
        <v>44</v>
      </c>
      <c r="D31" s="21" t="s">
        <v>34</v>
      </c>
      <c r="E31" s="22" t="s">
        <v>35</v>
      </c>
      <c r="F31" s="23">
        <v>716.91588999999999</v>
      </c>
      <c r="G31" s="23">
        <v>944.8</v>
      </c>
      <c r="H31" s="23">
        <v>982.6</v>
      </c>
    </row>
    <row r="32" spans="1:8" ht="25.5" x14ac:dyDescent="0.2">
      <c r="A32" s="9">
        <v>20</v>
      </c>
      <c r="B32" s="21" t="s">
        <v>40</v>
      </c>
      <c r="C32" s="21" t="s">
        <v>46</v>
      </c>
      <c r="D32" s="21"/>
      <c r="E32" s="22" t="s">
        <v>47</v>
      </c>
      <c r="F32" s="23">
        <f>SUM(F33:F36)</f>
        <v>5803.9000000000005</v>
      </c>
      <c r="G32" s="23">
        <f>SUM(G33:G36)</f>
        <v>5495.3</v>
      </c>
      <c r="H32" s="23">
        <f>SUM(H33:H36)</f>
        <v>5715.1</v>
      </c>
    </row>
    <row r="33" spans="1:8" ht="25.5" outlineLevel="1" x14ac:dyDescent="0.2">
      <c r="A33" s="9">
        <v>21</v>
      </c>
      <c r="B33" s="21" t="s">
        <v>40</v>
      </c>
      <c r="C33" s="21" t="s">
        <v>46</v>
      </c>
      <c r="D33" s="21" t="s">
        <v>30</v>
      </c>
      <c r="E33" s="24" t="s">
        <v>31</v>
      </c>
      <c r="F33" s="23">
        <v>3610</v>
      </c>
      <c r="G33" s="23">
        <v>3702.5</v>
      </c>
      <c r="H33" s="23">
        <v>3850.5</v>
      </c>
    </row>
    <row r="34" spans="1:8" ht="38.25" outlineLevel="1" x14ac:dyDescent="0.2">
      <c r="A34" s="9">
        <v>22</v>
      </c>
      <c r="B34" s="21" t="s">
        <v>40</v>
      </c>
      <c r="C34" s="21" t="s">
        <v>46</v>
      </c>
      <c r="D34" s="21" t="s">
        <v>34</v>
      </c>
      <c r="E34" s="22" t="s">
        <v>35</v>
      </c>
      <c r="F34" s="23">
        <v>1075.5</v>
      </c>
      <c r="G34" s="23">
        <v>1118.5</v>
      </c>
      <c r="H34" s="23">
        <v>1163.3</v>
      </c>
    </row>
    <row r="35" spans="1:8" outlineLevel="1" x14ac:dyDescent="0.2">
      <c r="A35" s="9">
        <v>23</v>
      </c>
      <c r="B35" s="21" t="s">
        <v>40</v>
      </c>
      <c r="C35" s="21" t="s">
        <v>46</v>
      </c>
      <c r="D35" s="21" t="s">
        <v>36</v>
      </c>
      <c r="E35" s="24" t="s">
        <v>37</v>
      </c>
      <c r="F35" s="23">
        <v>1118.0999999999999</v>
      </c>
      <c r="G35" s="23">
        <v>674</v>
      </c>
      <c r="H35" s="23">
        <v>701</v>
      </c>
    </row>
    <row r="36" spans="1:8" outlineLevel="1" x14ac:dyDescent="0.2">
      <c r="A36" s="9">
        <v>24</v>
      </c>
      <c r="B36" s="21" t="s">
        <v>40</v>
      </c>
      <c r="C36" s="21" t="s">
        <v>46</v>
      </c>
      <c r="D36" s="21" t="s">
        <v>48</v>
      </c>
      <c r="E36" s="28" t="s">
        <v>49</v>
      </c>
      <c r="F36" s="23">
        <v>0.3</v>
      </c>
      <c r="G36" s="23">
        <v>0.3</v>
      </c>
      <c r="H36" s="23">
        <v>0.3</v>
      </c>
    </row>
    <row r="37" spans="1:8" outlineLevel="1" x14ac:dyDescent="0.2">
      <c r="A37" s="9">
        <v>25</v>
      </c>
      <c r="B37" s="21" t="s">
        <v>40</v>
      </c>
      <c r="C37" s="26" t="s">
        <v>50</v>
      </c>
      <c r="D37" s="26"/>
      <c r="E37" s="24" t="s">
        <v>51</v>
      </c>
      <c r="F37" s="23">
        <f>SUM(F38:F39)</f>
        <v>89.837999999999994</v>
      </c>
      <c r="G37" s="23">
        <f>SUM(G38:G39)</f>
        <v>0</v>
      </c>
      <c r="H37" s="23">
        <f>SUM(H38:H39)</f>
        <v>0</v>
      </c>
    </row>
    <row r="38" spans="1:8" ht="25.5" outlineLevel="1" x14ac:dyDescent="0.2">
      <c r="A38" s="9">
        <v>26</v>
      </c>
      <c r="B38" s="21" t="s">
        <v>40</v>
      </c>
      <c r="C38" s="26" t="s">
        <v>50</v>
      </c>
      <c r="D38" s="26" t="s">
        <v>30</v>
      </c>
      <c r="E38" s="24" t="s">
        <v>31</v>
      </c>
      <c r="F38" s="23">
        <v>69</v>
      </c>
      <c r="G38" s="23">
        <v>0</v>
      </c>
      <c r="H38" s="23">
        <v>0</v>
      </c>
    </row>
    <row r="39" spans="1:8" ht="38.25" outlineLevel="1" x14ac:dyDescent="0.2">
      <c r="A39" s="9">
        <v>27</v>
      </c>
      <c r="B39" s="21" t="s">
        <v>40</v>
      </c>
      <c r="C39" s="26" t="s">
        <v>50</v>
      </c>
      <c r="D39" s="26" t="s">
        <v>34</v>
      </c>
      <c r="E39" s="24" t="s">
        <v>35</v>
      </c>
      <c r="F39" s="23">
        <v>20.838000000000001</v>
      </c>
      <c r="G39" s="23">
        <v>0</v>
      </c>
      <c r="H39" s="23">
        <v>0</v>
      </c>
    </row>
    <row r="40" spans="1:8" ht="51" outlineLevel="2" x14ac:dyDescent="0.2">
      <c r="A40" s="9">
        <v>28</v>
      </c>
      <c r="B40" s="15" t="s">
        <v>52</v>
      </c>
      <c r="C40" s="15"/>
      <c r="D40" s="15"/>
      <c r="E40" s="16" t="s">
        <v>53</v>
      </c>
      <c r="F40" s="17">
        <f>F41</f>
        <v>99712.780559999999</v>
      </c>
      <c r="G40" s="17">
        <f>G41</f>
        <v>105205.3</v>
      </c>
      <c r="H40" s="17">
        <f>H41</f>
        <v>98387.599999999991</v>
      </c>
    </row>
    <row r="41" spans="1:8" x14ac:dyDescent="0.2">
      <c r="A41" s="9">
        <v>29</v>
      </c>
      <c r="B41" s="18" t="s">
        <v>52</v>
      </c>
      <c r="C41" s="18" t="s">
        <v>26</v>
      </c>
      <c r="D41" s="18"/>
      <c r="E41" s="19" t="s">
        <v>27</v>
      </c>
      <c r="F41" s="20">
        <f>F42+F47+F50</f>
        <v>99712.780559999999</v>
      </c>
      <c r="G41" s="20">
        <f>G42+G47+G50</f>
        <v>105205.3</v>
      </c>
      <c r="H41" s="20">
        <f>H42+H47+H50</f>
        <v>98387.599999999991</v>
      </c>
    </row>
    <row r="42" spans="1:8" ht="25.5" outlineLevel="1" x14ac:dyDescent="0.2">
      <c r="A42" s="9">
        <v>30</v>
      </c>
      <c r="B42" s="21" t="s">
        <v>52</v>
      </c>
      <c r="C42" s="21" t="s">
        <v>46</v>
      </c>
      <c r="D42" s="21"/>
      <c r="E42" s="22" t="s">
        <v>47</v>
      </c>
      <c r="F42" s="23">
        <f>SUM(F43:F46)</f>
        <v>97951.872560000003</v>
      </c>
      <c r="G42" s="23">
        <f>SUM(G43:G46)</f>
        <v>105205.3</v>
      </c>
      <c r="H42" s="23">
        <f>SUM(H43:H46)</f>
        <v>98387.599999999991</v>
      </c>
    </row>
    <row r="43" spans="1:8" ht="25.5" outlineLevel="2" x14ac:dyDescent="0.2">
      <c r="A43" s="9">
        <v>31</v>
      </c>
      <c r="B43" s="21" t="s">
        <v>52</v>
      </c>
      <c r="C43" s="21" t="s">
        <v>46</v>
      </c>
      <c r="D43" s="21" t="s">
        <v>30</v>
      </c>
      <c r="E43" s="24" t="s">
        <v>31</v>
      </c>
      <c r="F43" s="23">
        <v>72461.2</v>
      </c>
      <c r="G43" s="23">
        <v>77139.3</v>
      </c>
      <c r="H43" s="23">
        <v>69198.899999999994</v>
      </c>
    </row>
    <row r="44" spans="1:8" ht="38.25" outlineLevel="2" x14ac:dyDescent="0.2">
      <c r="A44" s="9">
        <v>32</v>
      </c>
      <c r="B44" s="21" t="s">
        <v>52</v>
      </c>
      <c r="C44" s="21" t="s">
        <v>46</v>
      </c>
      <c r="D44" s="21" t="s">
        <v>32</v>
      </c>
      <c r="E44" s="25" t="s">
        <v>33</v>
      </c>
      <c r="F44" s="23">
        <v>213.6</v>
      </c>
      <c r="G44" s="23">
        <v>222.1</v>
      </c>
      <c r="H44" s="23">
        <v>231</v>
      </c>
    </row>
    <row r="45" spans="1:8" ht="38.25" outlineLevel="2" x14ac:dyDescent="0.2">
      <c r="A45" s="9">
        <v>33</v>
      </c>
      <c r="B45" s="21" t="s">
        <v>52</v>
      </c>
      <c r="C45" s="21" t="s">
        <v>46</v>
      </c>
      <c r="D45" s="21" t="s">
        <v>34</v>
      </c>
      <c r="E45" s="22" t="s">
        <v>35</v>
      </c>
      <c r="F45" s="23">
        <v>18947.011180000001</v>
      </c>
      <c r="G45" s="23">
        <v>20687.5</v>
      </c>
      <c r="H45" s="23">
        <v>21515</v>
      </c>
    </row>
    <row r="46" spans="1:8" outlineLevel="1" x14ac:dyDescent="0.2">
      <c r="A46" s="9">
        <v>34</v>
      </c>
      <c r="B46" s="21" t="s">
        <v>52</v>
      </c>
      <c r="C46" s="21" t="s">
        <v>46</v>
      </c>
      <c r="D46" s="21" t="s">
        <v>36</v>
      </c>
      <c r="E46" s="24" t="s">
        <v>37</v>
      </c>
      <c r="F46" s="23">
        <v>6330.0613800000001</v>
      </c>
      <c r="G46" s="23">
        <v>7156.4</v>
      </c>
      <c r="H46" s="23">
        <v>7442.7</v>
      </c>
    </row>
    <row r="47" spans="1:8" outlineLevel="1" x14ac:dyDescent="0.2">
      <c r="A47" s="9">
        <v>35</v>
      </c>
      <c r="B47" s="26" t="s">
        <v>52</v>
      </c>
      <c r="C47" s="26" t="s">
        <v>50</v>
      </c>
      <c r="D47" s="26"/>
      <c r="E47" s="24" t="s">
        <v>51</v>
      </c>
      <c r="F47" s="23">
        <f>SUM(F48:F49)</f>
        <v>1230.7640000000001</v>
      </c>
      <c r="G47" s="23">
        <f>SUM(G48:G49)</f>
        <v>0</v>
      </c>
      <c r="H47" s="23">
        <f>SUM(H48:H49)</f>
        <v>0</v>
      </c>
    </row>
    <row r="48" spans="1:8" ht="25.5" outlineLevel="1" x14ac:dyDescent="0.2">
      <c r="A48" s="9">
        <v>36</v>
      </c>
      <c r="B48" s="26" t="s">
        <v>52</v>
      </c>
      <c r="C48" s="26" t="s">
        <v>50</v>
      </c>
      <c r="D48" s="26" t="s">
        <v>30</v>
      </c>
      <c r="E48" s="24" t="s">
        <v>31</v>
      </c>
      <c r="F48" s="23">
        <v>953.23500000000001</v>
      </c>
      <c r="G48" s="23">
        <v>0</v>
      </c>
      <c r="H48" s="23">
        <v>0</v>
      </c>
    </row>
    <row r="49" spans="1:8" ht="38.25" outlineLevel="1" x14ac:dyDescent="0.2">
      <c r="A49" s="9">
        <v>37</v>
      </c>
      <c r="B49" s="26" t="s">
        <v>52</v>
      </c>
      <c r="C49" s="26" t="s">
        <v>50</v>
      </c>
      <c r="D49" s="26" t="s">
        <v>34</v>
      </c>
      <c r="E49" s="24" t="s">
        <v>35</v>
      </c>
      <c r="F49" s="23">
        <v>277.529</v>
      </c>
      <c r="G49" s="23">
        <v>0</v>
      </c>
      <c r="H49" s="23">
        <v>0</v>
      </c>
    </row>
    <row r="50" spans="1:8" ht="51" outlineLevel="1" x14ac:dyDescent="0.2">
      <c r="A50" s="9">
        <v>38</v>
      </c>
      <c r="B50" s="26" t="s">
        <v>52</v>
      </c>
      <c r="C50" s="26" t="s">
        <v>38</v>
      </c>
      <c r="D50" s="26"/>
      <c r="E50" s="22" t="s">
        <v>39</v>
      </c>
      <c r="F50" s="23">
        <f>SUM(F51:F52)</f>
        <v>530.14400000000001</v>
      </c>
      <c r="G50" s="23">
        <f>SUM(G51:G52)</f>
        <v>0</v>
      </c>
      <c r="H50" s="23">
        <f>SUM(H51:H52)</f>
        <v>0</v>
      </c>
    </row>
    <row r="51" spans="1:8" ht="25.5" outlineLevel="1" x14ac:dyDescent="0.2">
      <c r="A51" s="9">
        <v>39</v>
      </c>
      <c r="B51" s="26" t="s">
        <v>52</v>
      </c>
      <c r="C51" s="26" t="s">
        <v>38</v>
      </c>
      <c r="D51" s="26" t="s">
        <v>30</v>
      </c>
      <c r="E51" s="22" t="s">
        <v>31</v>
      </c>
      <c r="F51" s="23">
        <v>411.125</v>
      </c>
      <c r="G51" s="23">
        <v>0</v>
      </c>
      <c r="H51" s="23">
        <v>0</v>
      </c>
    </row>
    <row r="52" spans="1:8" ht="38.25" outlineLevel="1" x14ac:dyDescent="0.2">
      <c r="A52" s="9">
        <v>40</v>
      </c>
      <c r="B52" s="26" t="s">
        <v>52</v>
      </c>
      <c r="C52" s="26" t="s">
        <v>38</v>
      </c>
      <c r="D52" s="26" t="s">
        <v>34</v>
      </c>
      <c r="E52" s="22" t="s">
        <v>35</v>
      </c>
      <c r="F52" s="23">
        <v>119.01900000000001</v>
      </c>
      <c r="G52" s="23">
        <v>0</v>
      </c>
      <c r="H52" s="23">
        <v>0</v>
      </c>
    </row>
    <row r="53" spans="1:8" outlineLevel="1" x14ac:dyDescent="0.2">
      <c r="A53" s="9">
        <v>41</v>
      </c>
      <c r="B53" s="29" t="s">
        <v>54</v>
      </c>
      <c r="C53" s="30"/>
      <c r="D53" s="29"/>
      <c r="E53" s="16" t="s">
        <v>55</v>
      </c>
      <c r="F53" s="17">
        <f>F54</f>
        <v>9.6</v>
      </c>
      <c r="G53" s="17">
        <f t="shared" ref="G53:H55" si="0">G54</f>
        <v>292.7</v>
      </c>
      <c r="H53" s="17">
        <f t="shared" si="0"/>
        <v>17.899999999999999</v>
      </c>
    </row>
    <row r="54" spans="1:8" outlineLevel="1" x14ac:dyDescent="0.2">
      <c r="A54" s="9">
        <v>42</v>
      </c>
      <c r="B54" s="31" t="s">
        <v>54</v>
      </c>
      <c r="C54" s="31" t="s">
        <v>26</v>
      </c>
      <c r="D54" s="31"/>
      <c r="E54" s="19" t="s">
        <v>27</v>
      </c>
      <c r="F54" s="20">
        <f>F55</f>
        <v>9.6</v>
      </c>
      <c r="G54" s="20">
        <f t="shared" si="0"/>
        <v>292.7</v>
      </c>
      <c r="H54" s="20">
        <f t="shared" si="0"/>
        <v>17.899999999999999</v>
      </c>
    </row>
    <row r="55" spans="1:8" ht="51" outlineLevel="1" x14ac:dyDescent="0.2">
      <c r="A55" s="9">
        <v>43</v>
      </c>
      <c r="B55" s="26" t="s">
        <v>54</v>
      </c>
      <c r="C55" s="26" t="s">
        <v>56</v>
      </c>
      <c r="D55" s="26"/>
      <c r="E55" s="22" t="s">
        <v>57</v>
      </c>
      <c r="F55" s="23">
        <f>F56</f>
        <v>9.6</v>
      </c>
      <c r="G55" s="23">
        <f t="shared" si="0"/>
        <v>292.7</v>
      </c>
      <c r="H55" s="23">
        <f t="shared" si="0"/>
        <v>17.899999999999999</v>
      </c>
    </row>
    <row r="56" spans="1:8" outlineLevel="1" x14ac:dyDescent="0.2">
      <c r="A56" s="9">
        <v>44</v>
      </c>
      <c r="B56" s="26" t="s">
        <v>54</v>
      </c>
      <c r="C56" s="26" t="s">
        <v>56</v>
      </c>
      <c r="D56" s="26" t="s">
        <v>36</v>
      </c>
      <c r="E56" s="24" t="s">
        <v>37</v>
      </c>
      <c r="F56" s="23">
        <v>9.6</v>
      </c>
      <c r="G56" s="23">
        <v>292.7</v>
      </c>
      <c r="H56" s="23">
        <v>17.899999999999999</v>
      </c>
    </row>
    <row r="57" spans="1:8" ht="38.25" outlineLevel="1" x14ac:dyDescent="0.2">
      <c r="A57" s="9">
        <v>45</v>
      </c>
      <c r="B57" s="15" t="s">
        <v>58</v>
      </c>
      <c r="C57" s="15"/>
      <c r="D57" s="15"/>
      <c r="E57" s="16" t="s">
        <v>59</v>
      </c>
      <c r="F57" s="17">
        <f>F58</f>
        <v>35283.243500000004</v>
      </c>
      <c r="G57" s="17">
        <f>G58</f>
        <v>37097.800000000003</v>
      </c>
      <c r="H57" s="17">
        <f>H58</f>
        <v>36581.800000000003</v>
      </c>
    </row>
    <row r="58" spans="1:8" outlineLevel="2" x14ac:dyDescent="0.2">
      <c r="A58" s="9">
        <v>46</v>
      </c>
      <c r="B58" s="18" t="s">
        <v>58</v>
      </c>
      <c r="C58" s="18" t="s">
        <v>26</v>
      </c>
      <c r="D58" s="18"/>
      <c r="E58" s="19" t="s">
        <v>27</v>
      </c>
      <c r="F58" s="20">
        <f>F59+F64+F71+F74</f>
        <v>35283.243500000004</v>
      </c>
      <c r="G58" s="20">
        <f>G59+G64+G71+G74</f>
        <v>37097.800000000003</v>
      </c>
      <c r="H58" s="20">
        <f>H59+H64+H71+H74</f>
        <v>36581.800000000003</v>
      </c>
    </row>
    <row r="59" spans="1:8" ht="25.5" outlineLevel="1" x14ac:dyDescent="0.2">
      <c r="A59" s="9">
        <v>47</v>
      </c>
      <c r="B59" s="21" t="s">
        <v>58</v>
      </c>
      <c r="C59" s="21" t="s">
        <v>60</v>
      </c>
      <c r="D59" s="21"/>
      <c r="E59" s="22" t="s">
        <v>61</v>
      </c>
      <c r="F59" s="32">
        <f>SUM(F60:F63)</f>
        <v>2635</v>
      </c>
      <c r="G59" s="32">
        <f>SUM(G60:G63)</f>
        <v>2734.1</v>
      </c>
      <c r="H59" s="32">
        <f>SUM(H60:H63)</f>
        <v>2843.5</v>
      </c>
    </row>
    <row r="60" spans="1:8" ht="25.5" outlineLevel="1" x14ac:dyDescent="0.2">
      <c r="A60" s="9">
        <v>48</v>
      </c>
      <c r="B60" s="21" t="s">
        <v>58</v>
      </c>
      <c r="C60" s="21" t="s">
        <v>60</v>
      </c>
      <c r="D60" s="21" t="s">
        <v>30</v>
      </c>
      <c r="E60" s="22" t="s">
        <v>31</v>
      </c>
      <c r="F60" s="32">
        <v>1913</v>
      </c>
      <c r="G60" s="32">
        <v>1983.3</v>
      </c>
      <c r="H60" s="32">
        <v>2062.6</v>
      </c>
    </row>
    <row r="61" spans="1:8" ht="38.25" outlineLevel="1" x14ac:dyDescent="0.2">
      <c r="A61" s="9">
        <v>49</v>
      </c>
      <c r="B61" s="21" t="s">
        <v>58</v>
      </c>
      <c r="C61" s="21" t="s">
        <v>60</v>
      </c>
      <c r="D61" s="21" t="s">
        <v>32</v>
      </c>
      <c r="E61" s="25" t="s">
        <v>33</v>
      </c>
      <c r="F61" s="32">
        <v>98</v>
      </c>
      <c r="G61" s="32">
        <v>101.9</v>
      </c>
      <c r="H61" s="32">
        <v>106</v>
      </c>
    </row>
    <row r="62" spans="1:8" ht="38.25" outlineLevel="1" x14ac:dyDescent="0.2">
      <c r="A62" s="9">
        <v>50</v>
      </c>
      <c r="B62" s="21" t="s">
        <v>58</v>
      </c>
      <c r="C62" s="21" t="s">
        <v>60</v>
      </c>
      <c r="D62" s="21" t="s">
        <v>34</v>
      </c>
      <c r="E62" s="22" t="s">
        <v>35</v>
      </c>
      <c r="F62" s="32">
        <v>576</v>
      </c>
      <c r="G62" s="32">
        <v>599</v>
      </c>
      <c r="H62" s="32">
        <v>623</v>
      </c>
    </row>
    <row r="63" spans="1:8" outlineLevel="1" x14ac:dyDescent="0.2">
      <c r="A63" s="9">
        <v>51</v>
      </c>
      <c r="B63" s="21" t="s">
        <v>58</v>
      </c>
      <c r="C63" s="21" t="s">
        <v>60</v>
      </c>
      <c r="D63" s="21" t="s">
        <v>36</v>
      </c>
      <c r="E63" s="22" t="s">
        <v>62</v>
      </c>
      <c r="F63" s="32">
        <v>48</v>
      </c>
      <c r="G63" s="32">
        <v>49.9</v>
      </c>
      <c r="H63" s="32">
        <v>51.9</v>
      </c>
    </row>
    <row r="64" spans="1:8" ht="25.5" outlineLevel="1" x14ac:dyDescent="0.2">
      <c r="A64" s="9">
        <v>52</v>
      </c>
      <c r="B64" s="21" t="s">
        <v>58</v>
      </c>
      <c r="C64" s="21" t="s">
        <v>46</v>
      </c>
      <c r="D64" s="21"/>
      <c r="E64" s="22" t="s">
        <v>47</v>
      </c>
      <c r="F64" s="32">
        <f>SUM(F65:F70)</f>
        <v>32437.178</v>
      </c>
      <c r="G64" s="32">
        <f>SUM(G65:G70)</f>
        <v>34363.700000000004</v>
      </c>
      <c r="H64" s="32">
        <f>SUM(H65:H70)</f>
        <v>33738.300000000003</v>
      </c>
    </row>
    <row r="65" spans="1:8" ht="25.5" outlineLevel="1" x14ac:dyDescent="0.2">
      <c r="A65" s="9">
        <v>53</v>
      </c>
      <c r="B65" s="21" t="s">
        <v>58</v>
      </c>
      <c r="C65" s="21" t="s">
        <v>46</v>
      </c>
      <c r="D65" s="21" t="s">
        <v>30</v>
      </c>
      <c r="E65" s="22" t="s">
        <v>31</v>
      </c>
      <c r="F65" s="32">
        <v>20834.2</v>
      </c>
      <c r="G65" s="32">
        <v>22074.2</v>
      </c>
      <c r="H65" s="32">
        <v>22957.100000000002</v>
      </c>
    </row>
    <row r="66" spans="1:8" ht="38.25" outlineLevel="1" x14ac:dyDescent="0.2">
      <c r="A66" s="9">
        <v>54</v>
      </c>
      <c r="B66" s="21" t="s">
        <v>58</v>
      </c>
      <c r="C66" s="21" t="s">
        <v>46</v>
      </c>
      <c r="D66" s="21" t="s">
        <v>32</v>
      </c>
      <c r="E66" s="25" t="s">
        <v>33</v>
      </c>
      <c r="F66" s="32">
        <v>9.6</v>
      </c>
      <c r="G66" s="32">
        <v>14.2</v>
      </c>
      <c r="H66" s="32">
        <v>14.7</v>
      </c>
    </row>
    <row r="67" spans="1:8" ht="38.25" outlineLevel="1" x14ac:dyDescent="0.2">
      <c r="A67" s="9">
        <v>55</v>
      </c>
      <c r="B67" s="21" t="s">
        <v>58</v>
      </c>
      <c r="C67" s="21" t="s">
        <v>46</v>
      </c>
      <c r="D67" s="21" t="s">
        <v>34</v>
      </c>
      <c r="E67" s="22" t="s">
        <v>35</v>
      </c>
      <c r="F67" s="32">
        <v>6294</v>
      </c>
      <c r="G67" s="32">
        <v>6666.4</v>
      </c>
      <c r="H67" s="32">
        <v>6933.1</v>
      </c>
    </row>
    <row r="68" spans="1:8" outlineLevel="1" x14ac:dyDescent="0.2">
      <c r="A68" s="9">
        <v>56</v>
      </c>
      <c r="B68" s="33" t="s">
        <v>58</v>
      </c>
      <c r="C68" s="33" t="s">
        <v>46</v>
      </c>
      <c r="D68" s="33" t="s">
        <v>36</v>
      </c>
      <c r="E68" s="24" t="s">
        <v>37</v>
      </c>
      <c r="F68" s="32">
        <v>4831.4780000000001</v>
      </c>
      <c r="G68" s="32">
        <v>5170.7000000000007</v>
      </c>
      <c r="H68" s="32">
        <v>3377.5</v>
      </c>
    </row>
    <row r="69" spans="1:8" outlineLevel="1" x14ac:dyDescent="0.2">
      <c r="A69" s="9">
        <v>57</v>
      </c>
      <c r="B69" s="33" t="s">
        <v>58</v>
      </c>
      <c r="C69" s="33" t="s">
        <v>46</v>
      </c>
      <c r="D69" s="33" t="s">
        <v>63</v>
      </c>
      <c r="E69" s="24" t="s">
        <v>64</v>
      </c>
      <c r="F69" s="32">
        <v>448.4</v>
      </c>
      <c r="G69" s="32">
        <v>418.4</v>
      </c>
      <c r="H69" s="32">
        <v>435.3</v>
      </c>
    </row>
    <row r="70" spans="1:8" outlineLevel="1" x14ac:dyDescent="0.2">
      <c r="A70" s="9">
        <v>58</v>
      </c>
      <c r="B70" s="33" t="s">
        <v>58</v>
      </c>
      <c r="C70" s="33" t="s">
        <v>46</v>
      </c>
      <c r="D70" s="33" t="s">
        <v>48</v>
      </c>
      <c r="E70" s="28" t="s">
        <v>49</v>
      </c>
      <c r="F70" s="32">
        <v>19.5</v>
      </c>
      <c r="G70" s="32">
        <v>19.8</v>
      </c>
      <c r="H70" s="32">
        <v>20.6</v>
      </c>
    </row>
    <row r="71" spans="1:8" outlineLevel="1" x14ac:dyDescent="0.2">
      <c r="A71" s="9">
        <v>59</v>
      </c>
      <c r="B71" s="21" t="s">
        <v>58</v>
      </c>
      <c r="C71" s="26" t="s">
        <v>50</v>
      </c>
      <c r="D71" s="26"/>
      <c r="E71" s="24" t="s">
        <v>51</v>
      </c>
      <c r="F71" s="32">
        <f>SUM(F72:F73)</f>
        <v>89.837999999999994</v>
      </c>
      <c r="G71" s="32">
        <f>SUM(G72:G73)</f>
        <v>0</v>
      </c>
      <c r="H71" s="32">
        <f>SUM(H72:H73)</f>
        <v>0</v>
      </c>
    </row>
    <row r="72" spans="1:8" ht="25.5" outlineLevel="1" x14ac:dyDescent="0.2">
      <c r="A72" s="9">
        <v>60</v>
      </c>
      <c r="B72" s="21" t="s">
        <v>58</v>
      </c>
      <c r="C72" s="26" t="s">
        <v>50</v>
      </c>
      <c r="D72" s="26" t="s">
        <v>30</v>
      </c>
      <c r="E72" s="24" t="s">
        <v>31</v>
      </c>
      <c r="F72" s="32">
        <v>69</v>
      </c>
      <c r="G72" s="32">
        <v>0</v>
      </c>
      <c r="H72" s="32">
        <v>0</v>
      </c>
    </row>
    <row r="73" spans="1:8" ht="38.25" outlineLevel="1" x14ac:dyDescent="0.2">
      <c r="A73" s="9">
        <v>61</v>
      </c>
      <c r="B73" s="21" t="s">
        <v>58</v>
      </c>
      <c r="C73" s="26" t="s">
        <v>50</v>
      </c>
      <c r="D73" s="26" t="s">
        <v>34</v>
      </c>
      <c r="E73" s="24" t="s">
        <v>35</v>
      </c>
      <c r="F73" s="32">
        <v>20.838000000000001</v>
      </c>
      <c r="G73" s="32">
        <v>0</v>
      </c>
      <c r="H73" s="32">
        <v>0</v>
      </c>
    </row>
    <row r="74" spans="1:8" ht="51" outlineLevel="1" x14ac:dyDescent="0.2">
      <c r="A74" s="9">
        <v>62</v>
      </c>
      <c r="B74" s="26" t="s">
        <v>58</v>
      </c>
      <c r="C74" s="26" t="s">
        <v>38</v>
      </c>
      <c r="D74" s="26"/>
      <c r="E74" s="22" t="s">
        <v>39</v>
      </c>
      <c r="F74" s="32">
        <f>SUM(F75:F76)</f>
        <v>121.22750000000001</v>
      </c>
      <c r="G74" s="32">
        <f>SUM(G75:G76)</f>
        <v>0</v>
      </c>
      <c r="H74" s="32">
        <f>SUM(H75:H76)</f>
        <v>0</v>
      </c>
    </row>
    <row r="75" spans="1:8" ht="25.5" outlineLevel="1" x14ac:dyDescent="0.2">
      <c r="A75" s="9">
        <v>63</v>
      </c>
      <c r="B75" s="26" t="s">
        <v>58</v>
      </c>
      <c r="C75" s="26" t="s">
        <v>38</v>
      </c>
      <c r="D75" s="26" t="s">
        <v>30</v>
      </c>
      <c r="E75" s="22" t="s">
        <v>31</v>
      </c>
      <c r="F75" s="32">
        <v>93.108680000000007</v>
      </c>
      <c r="G75" s="32">
        <v>0</v>
      </c>
      <c r="H75" s="32">
        <v>0</v>
      </c>
    </row>
    <row r="76" spans="1:8" ht="38.25" outlineLevel="1" x14ac:dyDescent="0.2">
      <c r="A76" s="9">
        <v>64</v>
      </c>
      <c r="B76" s="26" t="s">
        <v>58</v>
      </c>
      <c r="C76" s="26" t="s">
        <v>38</v>
      </c>
      <c r="D76" s="26" t="s">
        <v>34</v>
      </c>
      <c r="E76" s="22" t="s">
        <v>35</v>
      </c>
      <c r="F76" s="32">
        <v>28.118819999999999</v>
      </c>
      <c r="G76" s="32">
        <v>0</v>
      </c>
      <c r="H76" s="32">
        <v>0</v>
      </c>
    </row>
    <row r="77" spans="1:8" outlineLevel="1" x14ac:dyDescent="0.2">
      <c r="A77" s="9">
        <v>65</v>
      </c>
      <c r="B77" s="15" t="s">
        <v>65</v>
      </c>
      <c r="C77" s="15"/>
      <c r="D77" s="33"/>
      <c r="E77" s="16" t="s">
        <v>66</v>
      </c>
      <c r="F77" s="32">
        <f>F78</f>
        <v>11748.9504</v>
      </c>
      <c r="G77" s="32">
        <f>G78</f>
        <v>0</v>
      </c>
      <c r="H77" s="32">
        <f>H78</f>
        <v>0</v>
      </c>
    </row>
    <row r="78" spans="1:8" outlineLevel="1" x14ac:dyDescent="0.2">
      <c r="A78" s="9">
        <v>66</v>
      </c>
      <c r="B78" s="18" t="s">
        <v>65</v>
      </c>
      <c r="C78" s="18" t="s">
        <v>26</v>
      </c>
      <c r="D78" s="33"/>
      <c r="E78" s="19" t="s">
        <v>27</v>
      </c>
      <c r="F78" s="34">
        <v>11748.9504</v>
      </c>
      <c r="G78" s="34">
        <v>0</v>
      </c>
      <c r="H78" s="34">
        <v>0</v>
      </c>
    </row>
    <row r="79" spans="1:8" ht="25.5" outlineLevel="1" x14ac:dyDescent="0.2">
      <c r="A79" s="9">
        <v>67</v>
      </c>
      <c r="B79" s="21" t="s">
        <v>65</v>
      </c>
      <c r="C79" s="21" t="s">
        <v>67</v>
      </c>
      <c r="D79" s="33"/>
      <c r="E79" s="22" t="s">
        <v>68</v>
      </c>
      <c r="F79" s="32">
        <v>11748.9504</v>
      </c>
      <c r="G79" s="32">
        <v>0</v>
      </c>
      <c r="H79" s="32">
        <v>0</v>
      </c>
    </row>
    <row r="80" spans="1:8" outlineLevel="1" x14ac:dyDescent="0.2">
      <c r="A80" s="9">
        <v>68</v>
      </c>
      <c r="B80" s="21" t="s">
        <v>65</v>
      </c>
      <c r="C80" s="21" t="s">
        <v>67</v>
      </c>
      <c r="D80" s="33" t="s">
        <v>69</v>
      </c>
      <c r="E80" s="22" t="s">
        <v>70</v>
      </c>
      <c r="F80" s="32">
        <v>11748.9504</v>
      </c>
      <c r="G80" s="32">
        <v>0</v>
      </c>
      <c r="H80" s="32">
        <v>0</v>
      </c>
    </row>
    <row r="81" spans="1:8" outlineLevel="1" x14ac:dyDescent="0.2">
      <c r="A81" s="9">
        <v>69</v>
      </c>
      <c r="B81" s="35" t="s">
        <v>71</v>
      </c>
      <c r="C81" s="35"/>
      <c r="D81" s="35"/>
      <c r="E81" s="36" t="s">
        <v>72</v>
      </c>
      <c r="F81" s="37">
        <f>F82</f>
        <v>0</v>
      </c>
      <c r="G81" s="37">
        <f t="shared" ref="G81:H83" si="1">G82</f>
        <v>1040</v>
      </c>
      <c r="H81" s="37">
        <f t="shared" si="1"/>
        <v>1081.5999999999999</v>
      </c>
    </row>
    <row r="82" spans="1:8" outlineLevel="1" x14ac:dyDescent="0.2">
      <c r="A82" s="9">
        <v>70</v>
      </c>
      <c r="B82" s="38" t="s">
        <v>71</v>
      </c>
      <c r="C82" s="18" t="s">
        <v>26</v>
      </c>
      <c r="D82" s="18"/>
      <c r="E82" s="19" t="s">
        <v>27</v>
      </c>
      <c r="F82" s="34">
        <f>F83</f>
        <v>0</v>
      </c>
      <c r="G82" s="34">
        <f t="shared" si="1"/>
        <v>1040</v>
      </c>
      <c r="H82" s="34">
        <f t="shared" si="1"/>
        <v>1081.5999999999999</v>
      </c>
    </row>
    <row r="83" spans="1:8" ht="25.5" outlineLevel="1" x14ac:dyDescent="0.2">
      <c r="A83" s="9">
        <v>71</v>
      </c>
      <c r="B83" s="33" t="s">
        <v>71</v>
      </c>
      <c r="C83" s="33" t="s">
        <v>73</v>
      </c>
      <c r="D83" s="33"/>
      <c r="E83" s="39" t="s">
        <v>74</v>
      </c>
      <c r="F83" s="32">
        <f>F84</f>
        <v>0</v>
      </c>
      <c r="G83" s="32">
        <f t="shared" si="1"/>
        <v>1040</v>
      </c>
      <c r="H83" s="32">
        <f t="shared" si="1"/>
        <v>1081.5999999999999</v>
      </c>
    </row>
    <row r="84" spans="1:8" outlineLevel="1" x14ac:dyDescent="0.2">
      <c r="A84" s="9">
        <v>72</v>
      </c>
      <c r="B84" s="33" t="s">
        <v>71</v>
      </c>
      <c r="C84" s="33" t="s">
        <v>73</v>
      </c>
      <c r="D84" s="33" t="s">
        <v>75</v>
      </c>
      <c r="E84" s="39" t="s">
        <v>76</v>
      </c>
      <c r="F84" s="32">
        <v>0</v>
      </c>
      <c r="G84" s="32">
        <v>1040</v>
      </c>
      <c r="H84" s="32">
        <v>1081.5999999999999</v>
      </c>
    </row>
    <row r="85" spans="1:8" outlineLevel="1" x14ac:dyDescent="0.2">
      <c r="A85" s="9">
        <v>73</v>
      </c>
      <c r="B85" s="15" t="s">
        <v>77</v>
      </c>
      <c r="C85" s="15"/>
      <c r="D85" s="15"/>
      <c r="E85" s="16" t="s">
        <v>78</v>
      </c>
      <c r="F85" s="17">
        <f>F86+F89</f>
        <v>72375.234869999986</v>
      </c>
      <c r="G85" s="17">
        <f>G86+G89</f>
        <v>61954.470079999992</v>
      </c>
      <c r="H85" s="17">
        <f>H86+H89</f>
        <v>60754.9</v>
      </c>
    </row>
    <row r="86" spans="1:8" ht="76.5" outlineLevel="1" x14ac:dyDescent="0.2">
      <c r="A86" s="9">
        <v>74</v>
      </c>
      <c r="B86" s="18" t="s">
        <v>77</v>
      </c>
      <c r="C86" s="18" t="s">
        <v>79</v>
      </c>
      <c r="D86" s="18"/>
      <c r="E86" s="40" t="s">
        <v>80</v>
      </c>
      <c r="F86" s="20">
        <f t="shared" ref="F86:H87" si="2">F87</f>
        <v>90</v>
      </c>
      <c r="G86" s="20">
        <f t="shared" si="2"/>
        <v>93.6</v>
      </c>
      <c r="H86" s="20">
        <f t="shared" si="2"/>
        <v>97.3</v>
      </c>
    </row>
    <row r="87" spans="1:8" outlineLevel="2" x14ac:dyDescent="0.2">
      <c r="A87" s="9">
        <v>75</v>
      </c>
      <c r="B87" s="21" t="s">
        <v>77</v>
      </c>
      <c r="C87" s="21" t="s">
        <v>81</v>
      </c>
      <c r="D87" s="21"/>
      <c r="E87" s="25" t="s">
        <v>82</v>
      </c>
      <c r="F87" s="23">
        <f t="shared" si="2"/>
        <v>90</v>
      </c>
      <c r="G87" s="23">
        <f t="shared" si="2"/>
        <v>93.6</v>
      </c>
      <c r="H87" s="23">
        <f t="shared" si="2"/>
        <v>97.3</v>
      </c>
    </row>
    <row r="88" spans="1:8" outlineLevel="2" x14ac:dyDescent="0.2">
      <c r="A88" s="9">
        <v>76</v>
      </c>
      <c r="B88" s="21" t="s">
        <v>77</v>
      </c>
      <c r="C88" s="21" t="s">
        <v>81</v>
      </c>
      <c r="D88" s="21" t="s">
        <v>36</v>
      </c>
      <c r="E88" s="24" t="s">
        <v>37</v>
      </c>
      <c r="F88" s="23">
        <v>90</v>
      </c>
      <c r="G88" s="23">
        <v>93.6</v>
      </c>
      <c r="H88" s="23">
        <v>97.3</v>
      </c>
    </row>
    <row r="89" spans="1:8" outlineLevel="2" x14ac:dyDescent="0.2">
      <c r="A89" s="9">
        <v>77</v>
      </c>
      <c r="B89" s="18" t="s">
        <v>77</v>
      </c>
      <c r="C89" s="18" t="s">
        <v>26</v>
      </c>
      <c r="D89" s="18"/>
      <c r="E89" s="19" t="s">
        <v>27</v>
      </c>
      <c r="F89" s="20">
        <f>F90+F92+F95+F101+F111+F113+F115+F109+F121+F107+F119</f>
        <v>72285.234869999986</v>
      </c>
      <c r="G89" s="20">
        <f>G90+G92+G95+G101+G111+G113+G115+G109+G121+G107+G119</f>
        <v>61860.870079999993</v>
      </c>
      <c r="H89" s="20">
        <f>H90+H92+H95+H101+H111+H113+H115+H109+H121+H107+H119</f>
        <v>60657.599999999999</v>
      </c>
    </row>
    <row r="90" spans="1:8" ht="25.5" x14ac:dyDescent="0.2">
      <c r="A90" s="9">
        <v>78</v>
      </c>
      <c r="B90" s="21" t="s">
        <v>77</v>
      </c>
      <c r="C90" s="21" t="s">
        <v>83</v>
      </c>
      <c r="D90" s="21"/>
      <c r="E90" s="22" t="s">
        <v>84</v>
      </c>
      <c r="F90" s="23">
        <f>F91</f>
        <v>12478.291639999999</v>
      </c>
      <c r="G90" s="23">
        <f>G91</f>
        <v>12431.4</v>
      </c>
      <c r="H90" s="23">
        <f>H91</f>
        <v>12486.8</v>
      </c>
    </row>
    <row r="91" spans="1:8" outlineLevel="1" x14ac:dyDescent="0.2">
      <c r="A91" s="9">
        <v>79</v>
      </c>
      <c r="B91" s="21" t="s">
        <v>77</v>
      </c>
      <c r="C91" s="21" t="s">
        <v>83</v>
      </c>
      <c r="D91" s="21" t="s">
        <v>36</v>
      </c>
      <c r="E91" s="24" t="s">
        <v>37</v>
      </c>
      <c r="F91" s="23">
        <v>12478.291639999999</v>
      </c>
      <c r="G91" s="23">
        <v>12431.4</v>
      </c>
      <c r="H91" s="23">
        <v>12486.8</v>
      </c>
    </row>
    <row r="92" spans="1:8" outlineLevel="2" x14ac:dyDescent="0.2">
      <c r="A92" s="9">
        <v>80</v>
      </c>
      <c r="B92" s="21" t="s">
        <v>77</v>
      </c>
      <c r="C92" s="21" t="s">
        <v>85</v>
      </c>
      <c r="D92" s="21"/>
      <c r="E92" s="22" t="s">
        <v>86</v>
      </c>
      <c r="F92" s="23">
        <f>SUM(F93:F94)</f>
        <v>3971.4596200000001</v>
      </c>
      <c r="G92" s="23">
        <f>SUM(G93:G94)</f>
        <v>2177.8000000000002</v>
      </c>
      <c r="H92" s="23">
        <f>SUM(H93:H94)</f>
        <v>2264.8000000000002</v>
      </c>
    </row>
    <row r="93" spans="1:8" outlineLevel="2" x14ac:dyDescent="0.2">
      <c r="A93" s="9">
        <v>81</v>
      </c>
      <c r="B93" s="21" t="s">
        <v>77</v>
      </c>
      <c r="C93" s="21" t="s">
        <v>85</v>
      </c>
      <c r="D93" s="21" t="s">
        <v>36</v>
      </c>
      <c r="E93" s="24" t="s">
        <v>37</v>
      </c>
      <c r="F93" s="23">
        <v>1590.3209999999999</v>
      </c>
      <c r="G93" s="23">
        <v>1574.6</v>
      </c>
      <c r="H93" s="23">
        <v>1637.5</v>
      </c>
    </row>
    <row r="94" spans="1:8" outlineLevel="2" x14ac:dyDescent="0.2">
      <c r="A94" s="9">
        <v>82</v>
      </c>
      <c r="B94" s="21" t="s">
        <v>77</v>
      </c>
      <c r="C94" s="21" t="s">
        <v>85</v>
      </c>
      <c r="D94" s="21" t="s">
        <v>63</v>
      </c>
      <c r="E94" s="24" t="s">
        <v>64</v>
      </c>
      <c r="F94" s="23">
        <v>2381.1386200000002</v>
      </c>
      <c r="G94" s="23">
        <v>603.20000000000005</v>
      </c>
      <c r="H94" s="23">
        <v>627.29999999999995</v>
      </c>
    </row>
    <row r="95" spans="1:8" ht="25.5" x14ac:dyDescent="0.2">
      <c r="A95" s="9">
        <v>83</v>
      </c>
      <c r="B95" s="21" t="s">
        <v>77</v>
      </c>
      <c r="C95" s="21" t="s">
        <v>87</v>
      </c>
      <c r="D95" s="21"/>
      <c r="E95" s="22" t="s">
        <v>88</v>
      </c>
      <c r="F95" s="23">
        <f>SUM(F96:F100)</f>
        <v>7876.5040499999996</v>
      </c>
      <c r="G95" s="23">
        <f>SUM(G96:G100)</f>
        <v>8579.9999999999982</v>
      </c>
      <c r="H95" s="23">
        <f>SUM(H96:H100)</f>
        <v>8923.1</v>
      </c>
    </row>
    <row r="96" spans="1:8" outlineLevel="1" x14ac:dyDescent="0.2">
      <c r="A96" s="9">
        <v>84</v>
      </c>
      <c r="B96" s="21" t="s">
        <v>77</v>
      </c>
      <c r="C96" s="21" t="s">
        <v>87</v>
      </c>
      <c r="D96" s="21" t="s">
        <v>89</v>
      </c>
      <c r="E96" s="22" t="s">
        <v>90</v>
      </c>
      <c r="F96" s="23">
        <v>5468.8602499999997</v>
      </c>
      <c r="G96" s="23">
        <v>6014.9</v>
      </c>
      <c r="H96" s="23">
        <v>6255.5</v>
      </c>
    </row>
    <row r="97" spans="1:8" ht="38.25" outlineLevel="1" x14ac:dyDescent="0.2">
      <c r="A97" s="9">
        <v>85</v>
      </c>
      <c r="B97" s="21" t="s">
        <v>77</v>
      </c>
      <c r="C97" s="21" t="s">
        <v>87</v>
      </c>
      <c r="D97" s="21" t="s">
        <v>91</v>
      </c>
      <c r="E97" s="22" t="s">
        <v>92</v>
      </c>
      <c r="F97" s="23">
        <v>1644.6438000000001</v>
      </c>
      <c r="G97" s="23">
        <v>1809</v>
      </c>
      <c r="H97" s="23">
        <v>1881.3</v>
      </c>
    </row>
    <row r="98" spans="1:8" outlineLevel="2" x14ac:dyDescent="0.2">
      <c r="A98" s="9">
        <v>86</v>
      </c>
      <c r="B98" s="21" t="s">
        <v>77</v>
      </c>
      <c r="C98" s="21" t="s">
        <v>87</v>
      </c>
      <c r="D98" s="21" t="s">
        <v>36</v>
      </c>
      <c r="E98" s="24" t="s">
        <v>37</v>
      </c>
      <c r="F98" s="23">
        <v>335.065</v>
      </c>
      <c r="G98" s="23">
        <v>264.2</v>
      </c>
      <c r="H98" s="23">
        <v>274.7</v>
      </c>
    </row>
    <row r="99" spans="1:8" outlineLevel="2" x14ac:dyDescent="0.2">
      <c r="A99" s="9">
        <v>87</v>
      </c>
      <c r="B99" s="21" t="s">
        <v>77</v>
      </c>
      <c r="C99" s="21" t="s">
        <v>87</v>
      </c>
      <c r="D99" s="21" t="s">
        <v>63</v>
      </c>
      <c r="E99" s="24" t="s">
        <v>64</v>
      </c>
      <c r="F99" s="23">
        <v>304</v>
      </c>
      <c r="G99" s="23">
        <v>325.5</v>
      </c>
      <c r="H99" s="23">
        <v>338.5</v>
      </c>
    </row>
    <row r="100" spans="1:8" outlineLevel="2" x14ac:dyDescent="0.2">
      <c r="A100" s="9">
        <v>88</v>
      </c>
      <c r="B100" s="21" t="s">
        <v>77</v>
      </c>
      <c r="C100" s="21" t="s">
        <v>87</v>
      </c>
      <c r="D100" s="21" t="s">
        <v>93</v>
      </c>
      <c r="E100" s="28" t="s">
        <v>94</v>
      </c>
      <c r="F100" s="23">
        <v>123.935</v>
      </c>
      <c r="G100" s="23">
        <v>166.4</v>
      </c>
      <c r="H100" s="23">
        <v>173.1</v>
      </c>
    </row>
    <row r="101" spans="1:8" ht="25.5" outlineLevel="2" x14ac:dyDescent="0.2">
      <c r="A101" s="9">
        <v>89</v>
      </c>
      <c r="B101" s="21" t="s">
        <v>77</v>
      </c>
      <c r="C101" s="21" t="s">
        <v>95</v>
      </c>
      <c r="D101" s="21"/>
      <c r="E101" s="22" t="s">
        <v>96</v>
      </c>
      <c r="F101" s="23">
        <f>SUM(F102:F106)</f>
        <v>45658.873139999996</v>
      </c>
      <c r="G101" s="23">
        <f>SUM(G102:G106)</f>
        <v>36673.070079999998</v>
      </c>
      <c r="H101" s="23">
        <f>SUM(H102:H106)</f>
        <v>34904.400000000001</v>
      </c>
    </row>
    <row r="102" spans="1:8" outlineLevel="2" x14ac:dyDescent="0.2">
      <c r="A102" s="9">
        <v>90</v>
      </c>
      <c r="B102" s="21" t="s">
        <v>77</v>
      </c>
      <c r="C102" s="21" t="s">
        <v>95</v>
      </c>
      <c r="D102" s="21" t="s">
        <v>89</v>
      </c>
      <c r="E102" s="22" t="s">
        <v>90</v>
      </c>
      <c r="F102" s="32">
        <v>22388.012699999999</v>
      </c>
      <c r="G102" s="32">
        <v>17635.3</v>
      </c>
      <c r="H102" s="32">
        <v>18340.7</v>
      </c>
    </row>
    <row r="103" spans="1:8" ht="38.25" outlineLevel="2" x14ac:dyDescent="0.2">
      <c r="A103" s="9">
        <v>91</v>
      </c>
      <c r="B103" s="21" t="s">
        <v>77</v>
      </c>
      <c r="C103" s="21" t="s">
        <v>95</v>
      </c>
      <c r="D103" s="21" t="s">
        <v>91</v>
      </c>
      <c r="E103" s="22" t="s">
        <v>92</v>
      </c>
      <c r="F103" s="32">
        <v>6761.1798399999998</v>
      </c>
      <c r="G103" s="32">
        <v>4899.3</v>
      </c>
      <c r="H103" s="32">
        <v>5095.3</v>
      </c>
    </row>
    <row r="104" spans="1:8" outlineLevel="2" x14ac:dyDescent="0.2">
      <c r="A104" s="9">
        <v>92</v>
      </c>
      <c r="B104" s="21" t="s">
        <v>77</v>
      </c>
      <c r="C104" s="21" t="s">
        <v>95</v>
      </c>
      <c r="D104" s="21" t="s">
        <v>36</v>
      </c>
      <c r="E104" s="24" t="s">
        <v>37</v>
      </c>
      <c r="F104" s="32">
        <v>10025.64489</v>
      </c>
      <c r="G104" s="32">
        <v>7545.2700800000002</v>
      </c>
      <c r="H104" s="32">
        <v>6611.4</v>
      </c>
    </row>
    <row r="105" spans="1:8" outlineLevel="2" x14ac:dyDescent="0.2">
      <c r="A105" s="9">
        <v>93</v>
      </c>
      <c r="B105" s="21" t="s">
        <v>77</v>
      </c>
      <c r="C105" s="21" t="s">
        <v>95</v>
      </c>
      <c r="D105" s="21" t="s">
        <v>63</v>
      </c>
      <c r="E105" s="24" t="s">
        <v>64</v>
      </c>
      <c r="F105" s="32">
        <v>6395.4357099999997</v>
      </c>
      <c r="G105" s="32">
        <v>6501.1</v>
      </c>
      <c r="H105" s="32">
        <v>4761.2</v>
      </c>
    </row>
    <row r="106" spans="1:8" outlineLevel="2" x14ac:dyDescent="0.2">
      <c r="A106" s="9">
        <v>94</v>
      </c>
      <c r="B106" s="21" t="s">
        <v>77</v>
      </c>
      <c r="C106" s="21" t="s">
        <v>95</v>
      </c>
      <c r="D106" s="21" t="s">
        <v>93</v>
      </c>
      <c r="E106" s="28" t="s">
        <v>94</v>
      </c>
      <c r="F106" s="32">
        <v>88.6</v>
      </c>
      <c r="G106" s="32">
        <v>92.1</v>
      </c>
      <c r="H106" s="32">
        <v>95.8</v>
      </c>
    </row>
    <row r="107" spans="1:8" ht="25.5" outlineLevel="2" x14ac:dyDescent="0.2">
      <c r="A107" s="9">
        <v>95</v>
      </c>
      <c r="B107" s="21" t="s">
        <v>77</v>
      </c>
      <c r="C107" s="21" t="s">
        <v>97</v>
      </c>
      <c r="D107" s="21"/>
      <c r="E107" s="22" t="s">
        <v>98</v>
      </c>
      <c r="F107" s="32">
        <f>F108</f>
        <v>160</v>
      </c>
      <c r="G107" s="32">
        <f>G108</f>
        <v>166.4</v>
      </c>
      <c r="H107" s="32">
        <f>H108</f>
        <v>173.1</v>
      </c>
    </row>
    <row r="108" spans="1:8" outlineLevel="2" x14ac:dyDescent="0.2">
      <c r="A108" s="9">
        <v>96</v>
      </c>
      <c r="B108" s="21" t="s">
        <v>77</v>
      </c>
      <c r="C108" s="21" t="s">
        <v>97</v>
      </c>
      <c r="D108" s="21" t="s">
        <v>48</v>
      </c>
      <c r="E108" s="41" t="s">
        <v>49</v>
      </c>
      <c r="F108" s="32">
        <v>160</v>
      </c>
      <c r="G108" s="32">
        <v>166.4</v>
      </c>
      <c r="H108" s="32">
        <v>173.1</v>
      </c>
    </row>
    <row r="109" spans="1:8" ht="25.5" outlineLevel="2" x14ac:dyDescent="0.2">
      <c r="A109" s="9">
        <v>97</v>
      </c>
      <c r="B109" s="21" t="s">
        <v>77</v>
      </c>
      <c r="C109" s="21" t="s">
        <v>99</v>
      </c>
      <c r="D109" s="21"/>
      <c r="E109" s="22" t="s">
        <v>100</v>
      </c>
      <c r="F109" s="32">
        <f>F110</f>
        <v>90</v>
      </c>
      <c r="G109" s="32">
        <f>G110</f>
        <v>93.6</v>
      </c>
      <c r="H109" s="32">
        <f>H110</f>
        <v>97.3</v>
      </c>
    </row>
    <row r="110" spans="1:8" outlineLevel="2" x14ac:dyDescent="0.2">
      <c r="A110" s="9">
        <v>98</v>
      </c>
      <c r="B110" s="21" t="s">
        <v>77</v>
      </c>
      <c r="C110" s="21" t="s">
        <v>99</v>
      </c>
      <c r="D110" s="21" t="s">
        <v>48</v>
      </c>
      <c r="E110" s="28" t="s">
        <v>49</v>
      </c>
      <c r="F110" s="32">
        <v>90</v>
      </c>
      <c r="G110" s="32">
        <v>93.6</v>
      </c>
      <c r="H110" s="32">
        <v>97.3</v>
      </c>
    </row>
    <row r="111" spans="1:8" ht="63.75" outlineLevel="2" x14ac:dyDescent="0.2">
      <c r="A111" s="9">
        <v>99</v>
      </c>
      <c r="B111" s="21" t="s">
        <v>77</v>
      </c>
      <c r="C111" s="21" t="s">
        <v>101</v>
      </c>
      <c r="D111" s="21"/>
      <c r="E111" s="42" t="s">
        <v>102</v>
      </c>
      <c r="F111" s="23">
        <f>F112</f>
        <v>0.2</v>
      </c>
      <c r="G111" s="23">
        <f>G112</f>
        <v>0.2</v>
      </c>
      <c r="H111" s="23">
        <f>H112</f>
        <v>0.2</v>
      </c>
    </row>
    <row r="112" spans="1:8" outlineLevel="2" x14ac:dyDescent="0.2">
      <c r="A112" s="9">
        <v>100</v>
      </c>
      <c r="B112" s="21" t="s">
        <v>77</v>
      </c>
      <c r="C112" s="21" t="s">
        <v>101</v>
      </c>
      <c r="D112" s="21" t="s">
        <v>36</v>
      </c>
      <c r="E112" s="24" t="s">
        <v>37</v>
      </c>
      <c r="F112" s="23">
        <v>0.2</v>
      </c>
      <c r="G112" s="23">
        <v>0.2</v>
      </c>
      <c r="H112" s="23">
        <v>0.2</v>
      </c>
    </row>
    <row r="113" spans="1:8" ht="38.25" outlineLevel="2" x14ac:dyDescent="0.2">
      <c r="A113" s="9">
        <v>101</v>
      </c>
      <c r="B113" s="21" t="s">
        <v>77</v>
      </c>
      <c r="C113" s="21" t="s">
        <v>103</v>
      </c>
      <c r="D113" s="21"/>
      <c r="E113" s="42" t="s">
        <v>104</v>
      </c>
      <c r="F113" s="23">
        <f>F114</f>
        <v>125.8</v>
      </c>
      <c r="G113" s="23">
        <f>G114</f>
        <v>130.80000000000001</v>
      </c>
      <c r="H113" s="23">
        <f>H114</f>
        <v>136</v>
      </c>
    </row>
    <row r="114" spans="1:8" outlineLevel="2" x14ac:dyDescent="0.2">
      <c r="A114" s="9">
        <v>102</v>
      </c>
      <c r="B114" s="21" t="s">
        <v>77</v>
      </c>
      <c r="C114" s="21" t="s">
        <v>103</v>
      </c>
      <c r="D114" s="21" t="s">
        <v>36</v>
      </c>
      <c r="E114" s="24" t="s">
        <v>37</v>
      </c>
      <c r="F114" s="23">
        <v>125.8</v>
      </c>
      <c r="G114" s="23">
        <v>130.80000000000001</v>
      </c>
      <c r="H114" s="23">
        <v>136</v>
      </c>
    </row>
    <row r="115" spans="1:8" ht="51" outlineLevel="2" x14ac:dyDescent="0.2">
      <c r="A115" s="9">
        <v>103</v>
      </c>
      <c r="B115" s="21" t="s">
        <v>77</v>
      </c>
      <c r="C115" s="21" t="s">
        <v>105</v>
      </c>
      <c r="D115" s="21"/>
      <c r="E115" s="43" t="s">
        <v>106</v>
      </c>
      <c r="F115" s="23">
        <f>SUM(F116:F118)</f>
        <v>1106</v>
      </c>
      <c r="G115" s="23">
        <f>SUM(G116:G118)</f>
        <v>1150</v>
      </c>
      <c r="H115" s="23">
        <f>SUM(H116:H118)</f>
        <v>1196</v>
      </c>
    </row>
    <row r="116" spans="1:8" outlineLevel="2" x14ac:dyDescent="0.2">
      <c r="A116" s="9">
        <v>104</v>
      </c>
      <c r="B116" s="21" t="s">
        <v>77</v>
      </c>
      <c r="C116" s="21" t="s">
        <v>105</v>
      </c>
      <c r="D116" s="26" t="s">
        <v>89</v>
      </c>
      <c r="E116" s="22" t="s">
        <v>90</v>
      </c>
      <c r="F116" s="23">
        <v>531</v>
      </c>
      <c r="G116" s="23">
        <v>769.21600000000001</v>
      </c>
      <c r="H116" s="23">
        <v>799.98500000000001</v>
      </c>
    </row>
    <row r="117" spans="1:8" ht="38.25" outlineLevel="2" x14ac:dyDescent="0.2">
      <c r="A117" s="9">
        <v>105</v>
      </c>
      <c r="B117" s="21" t="s">
        <v>77</v>
      </c>
      <c r="C117" s="21" t="s">
        <v>105</v>
      </c>
      <c r="D117" s="26" t="s">
        <v>91</v>
      </c>
      <c r="E117" s="22" t="s">
        <v>92</v>
      </c>
      <c r="F117" s="23">
        <v>133</v>
      </c>
      <c r="G117" s="23">
        <v>232.303</v>
      </c>
      <c r="H117" s="23">
        <v>241.595</v>
      </c>
    </row>
    <row r="118" spans="1:8" outlineLevel="2" x14ac:dyDescent="0.2">
      <c r="A118" s="9">
        <v>106</v>
      </c>
      <c r="B118" s="21" t="s">
        <v>77</v>
      </c>
      <c r="C118" s="21" t="s">
        <v>105</v>
      </c>
      <c r="D118" s="21" t="s">
        <v>36</v>
      </c>
      <c r="E118" s="24" t="s">
        <v>37</v>
      </c>
      <c r="F118" s="23">
        <v>442</v>
      </c>
      <c r="G118" s="23">
        <v>148.48099999999999</v>
      </c>
      <c r="H118" s="23">
        <v>154.41999999999999</v>
      </c>
    </row>
    <row r="119" spans="1:8" ht="63.75" outlineLevel="2" x14ac:dyDescent="0.2">
      <c r="A119" s="9">
        <v>107</v>
      </c>
      <c r="B119" s="21" t="s">
        <v>77</v>
      </c>
      <c r="C119" s="21" t="s">
        <v>107</v>
      </c>
      <c r="D119" s="21"/>
      <c r="E119" s="22" t="s">
        <v>108</v>
      </c>
      <c r="F119" s="32">
        <f>F120</f>
        <v>265</v>
      </c>
      <c r="G119" s="32">
        <f>G120</f>
        <v>249.6</v>
      </c>
      <c r="H119" s="32">
        <f>H120</f>
        <v>259.60000000000002</v>
      </c>
    </row>
    <row r="120" spans="1:8" outlineLevel="2" x14ac:dyDescent="0.2">
      <c r="A120" s="9">
        <v>108</v>
      </c>
      <c r="B120" s="21" t="s">
        <v>77</v>
      </c>
      <c r="C120" s="21" t="s">
        <v>107</v>
      </c>
      <c r="D120" s="21" t="s">
        <v>36</v>
      </c>
      <c r="E120" s="24" t="s">
        <v>37</v>
      </c>
      <c r="F120" s="32">
        <v>265</v>
      </c>
      <c r="G120" s="32">
        <v>249.6</v>
      </c>
      <c r="H120" s="32">
        <v>259.60000000000002</v>
      </c>
    </row>
    <row r="121" spans="1:8" ht="63.75" outlineLevel="2" x14ac:dyDescent="0.2">
      <c r="A121" s="9">
        <v>109</v>
      </c>
      <c r="B121" s="26" t="s">
        <v>77</v>
      </c>
      <c r="C121" s="26" t="s">
        <v>109</v>
      </c>
      <c r="D121" s="26"/>
      <c r="E121" s="24" t="s">
        <v>110</v>
      </c>
      <c r="F121" s="23">
        <f>SUM(F122:F122)</f>
        <v>553.10641999999996</v>
      </c>
      <c r="G121" s="23">
        <f>SUM(G122:G122)</f>
        <v>208</v>
      </c>
      <c r="H121" s="23">
        <f>SUM(H122:H122)</f>
        <v>216.3</v>
      </c>
    </row>
    <row r="122" spans="1:8" ht="25.5" outlineLevel="2" x14ac:dyDescent="0.2">
      <c r="A122" s="9">
        <v>110</v>
      </c>
      <c r="B122" s="26" t="s">
        <v>77</v>
      </c>
      <c r="C122" s="26" t="s">
        <v>109</v>
      </c>
      <c r="D122" s="26" t="s">
        <v>111</v>
      </c>
      <c r="E122" s="24" t="s">
        <v>112</v>
      </c>
      <c r="F122" s="23">
        <v>553.10641999999996</v>
      </c>
      <c r="G122" s="23">
        <v>208</v>
      </c>
      <c r="H122" s="23">
        <v>216.3</v>
      </c>
    </row>
    <row r="123" spans="1:8" ht="27" outlineLevel="2" x14ac:dyDescent="0.25">
      <c r="A123" s="9">
        <v>111</v>
      </c>
      <c r="B123" s="44" t="s">
        <v>113</v>
      </c>
      <c r="C123" s="45"/>
      <c r="D123" s="45"/>
      <c r="E123" s="46" t="s">
        <v>114</v>
      </c>
      <c r="F123" s="47">
        <f>F124+F165</f>
        <v>59061.885680000007</v>
      </c>
      <c r="G123" s="47">
        <f>G124+G165</f>
        <v>52647.5</v>
      </c>
      <c r="H123" s="47">
        <f>H124+H165</f>
        <v>54753.599999999999</v>
      </c>
    </row>
    <row r="124" spans="1:8" ht="38.25" outlineLevel="1" x14ac:dyDescent="0.2">
      <c r="A124" s="9">
        <v>112</v>
      </c>
      <c r="B124" s="15" t="s">
        <v>115</v>
      </c>
      <c r="C124" s="15"/>
      <c r="D124" s="15"/>
      <c r="E124" s="48" t="s">
        <v>116</v>
      </c>
      <c r="F124" s="17">
        <f>F125+F144</f>
        <v>50752.363490000003</v>
      </c>
      <c r="G124" s="17">
        <f>G125+G144</f>
        <v>50919</v>
      </c>
      <c r="H124" s="17">
        <f>H125+H144</f>
        <v>52955.9</v>
      </c>
    </row>
    <row r="125" spans="1:8" ht="38.25" outlineLevel="1" x14ac:dyDescent="0.2">
      <c r="A125" s="9">
        <v>113</v>
      </c>
      <c r="B125" s="18" t="s">
        <v>115</v>
      </c>
      <c r="C125" s="18" t="s">
        <v>117</v>
      </c>
      <c r="D125" s="18"/>
      <c r="E125" s="49" t="s">
        <v>118</v>
      </c>
      <c r="F125" s="20">
        <f>F132+F134+F126+F130+F136+F138+F142+F128</f>
        <v>12565.282340000002</v>
      </c>
      <c r="G125" s="20">
        <f>G132+G134+G126+G130+G136+G138+G142+G128</f>
        <v>13052</v>
      </c>
      <c r="H125" s="20">
        <f>H132+H134+H126+H130+H136+H138+H142+H128</f>
        <v>13574.1</v>
      </c>
    </row>
    <row r="126" spans="1:8" ht="25.5" outlineLevel="1" x14ac:dyDescent="0.2">
      <c r="A126" s="9">
        <v>114</v>
      </c>
      <c r="B126" s="21" t="s">
        <v>115</v>
      </c>
      <c r="C126" s="21" t="s">
        <v>119</v>
      </c>
      <c r="D126" s="21"/>
      <c r="E126" s="50" t="s">
        <v>120</v>
      </c>
      <c r="F126" s="23">
        <f>F127</f>
        <v>76</v>
      </c>
      <c r="G126" s="23">
        <f>G127</f>
        <v>79</v>
      </c>
      <c r="H126" s="23">
        <f>H127</f>
        <v>82.2</v>
      </c>
    </row>
    <row r="127" spans="1:8" outlineLevel="1" x14ac:dyDescent="0.2">
      <c r="A127" s="9">
        <v>115</v>
      </c>
      <c r="B127" s="21" t="s">
        <v>115</v>
      </c>
      <c r="C127" s="21" t="s">
        <v>119</v>
      </c>
      <c r="D127" s="21" t="s">
        <v>36</v>
      </c>
      <c r="E127" s="24" t="s">
        <v>37</v>
      </c>
      <c r="F127" s="23">
        <v>76</v>
      </c>
      <c r="G127" s="23">
        <v>79</v>
      </c>
      <c r="H127" s="23">
        <v>82.2</v>
      </c>
    </row>
    <row r="128" spans="1:8" outlineLevel="1" x14ac:dyDescent="0.2">
      <c r="A128" s="9">
        <v>116</v>
      </c>
      <c r="B128" s="26" t="s">
        <v>115</v>
      </c>
      <c r="C128" s="21" t="s">
        <v>121</v>
      </c>
      <c r="D128" s="26"/>
      <c r="E128" s="42" t="s">
        <v>122</v>
      </c>
      <c r="F128" s="23">
        <f>F129</f>
        <v>3279.2970599999999</v>
      </c>
      <c r="G128" s="23">
        <f>G129</f>
        <v>3340.5</v>
      </c>
      <c r="H128" s="23">
        <f>H129</f>
        <v>3474.1</v>
      </c>
    </row>
    <row r="129" spans="1:8" outlineLevel="1" x14ac:dyDescent="0.2">
      <c r="A129" s="9">
        <v>117</v>
      </c>
      <c r="B129" s="26" t="s">
        <v>115</v>
      </c>
      <c r="C129" s="21" t="s">
        <v>121</v>
      </c>
      <c r="D129" s="26" t="s">
        <v>36</v>
      </c>
      <c r="E129" s="24" t="s">
        <v>37</v>
      </c>
      <c r="F129" s="23">
        <v>3279.2970599999999</v>
      </c>
      <c r="G129" s="23">
        <v>3340.5</v>
      </c>
      <c r="H129" s="23">
        <v>3474.1</v>
      </c>
    </row>
    <row r="130" spans="1:8" ht="38.25" outlineLevel="1" x14ac:dyDescent="0.2">
      <c r="A130" s="9">
        <v>118</v>
      </c>
      <c r="B130" s="21" t="s">
        <v>115</v>
      </c>
      <c r="C130" s="21" t="s">
        <v>123</v>
      </c>
      <c r="D130" s="21"/>
      <c r="E130" s="51" t="s">
        <v>124</v>
      </c>
      <c r="F130" s="23">
        <f>F131</f>
        <v>37</v>
      </c>
      <c r="G130" s="23">
        <f>G131</f>
        <v>38.5</v>
      </c>
      <c r="H130" s="23">
        <f>H131</f>
        <v>40</v>
      </c>
    </row>
    <row r="131" spans="1:8" outlineLevel="1" x14ac:dyDescent="0.2">
      <c r="A131" s="9">
        <v>119</v>
      </c>
      <c r="B131" s="21" t="s">
        <v>115</v>
      </c>
      <c r="C131" s="21" t="s">
        <v>123</v>
      </c>
      <c r="D131" s="21" t="s">
        <v>36</v>
      </c>
      <c r="E131" s="24" t="s">
        <v>37</v>
      </c>
      <c r="F131" s="23">
        <v>37</v>
      </c>
      <c r="G131" s="23">
        <v>38.5</v>
      </c>
      <c r="H131" s="23">
        <v>40</v>
      </c>
    </row>
    <row r="132" spans="1:8" outlineLevel="1" x14ac:dyDescent="0.2">
      <c r="A132" s="9">
        <v>120</v>
      </c>
      <c r="B132" s="26" t="s">
        <v>115</v>
      </c>
      <c r="C132" s="21" t="s">
        <v>125</v>
      </c>
      <c r="D132" s="29"/>
      <c r="E132" s="50" t="s">
        <v>126</v>
      </c>
      <c r="F132" s="23">
        <f>F133</f>
        <v>13</v>
      </c>
      <c r="G132" s="23">
        <f>G133</f>
        <v>13.5</v>
      </c>
      <c r="H132" s="23">
        <f>H133</f>
        <v>14.1</v>
      </c>
    </row>
    <row r="133" spans="1:8" x14ac:dyDescent="0.2">
      <c r="A133" s="9">
        <v>121</v>
      </c>
      <c r="B133" s="26" t="s">
        <v>115</v>
      </c>
      <c r="C133" s="21" t="s">
        <v>125</v>
      </c>
      <c r="D133" s="26" t="s">
        <v>36</v>
      </c>
      <c r="E133" s="24" t="s">
        <v>37</v>
      </c>
      <c r="F133" s="23">
        <v>13</v>
      </c>
      <c r="G133" s="23">
        <v>13.5</v>
      </c>
      <c r="H133" s="23">
        <v>14.1</v>
      </c>
    </row>
    <row r="134" spans="1:8" ht="38.25" x14ac:dyDescent="0.2">
      <c r="A134" s="9">
        <v>122</v>
      </c>
      <c r="B134" s="26" t="s">
        <v>115</v>
      </c>
      <c r="C134" s="21" t="s">
        <v>127</v>
      </c>
      <c r="D134" s="26"/>
      <c r="E134" s="52" t="s">
        <v>128</v>
      </c>
      <c r="F134" s="23">
        <f>F135</f>
        <v>988</v>
      </c>
      <c r="G134" s="23">
        <f>G135</f>
        <v>1027.5</v>
      </c>
      <c r="H134" s="23">
        <f>H135</f>
        <v>1068.5999999999999</v>
      </c>
    </row>
    <row r="135" spans="1:8" ht="25.5" x14ac:dyDescent="0.2">
      <c r="A135" s="9">
        <v>123</v>
      </c>
      <c r="B135" s="26" t="s">
        <v>115</v>
      </c>
      <c r="C135" s="21" t="s">
        <v>127</v>
      </c>
      <c r="D135" s="26" t="s">
        <v>129</v>
      </c>
      <c r="E135" s="42" t="s">
        <v>130</v>
      </c>
      <c r="F135" s="23">
        <v>988</v>
      </c>
      <c r="G135" s="23">
        <v>1027.5</v>
      </c>
      <c r="H135" s="23">
        <v>1068.5999999999999</v>
      </c>
    </row>
    <row r="136" spans="1:8" ht="25.5" x14ac:dyDescent="0.2">
      <c r="A136" s="9">
        <v>124</v>
      </c>
      <c r="B136" s="26" t="s">
        <v>115</v>
      </c>
      <c r="C136" s="26" t="s">
        <v>131</v>
      </c>
      <c r="D136" s="26"/>
      <c r="E136" s="24" t="s">
        <v>132</v>
      </c>
      <c r="F136" s="23">
        <f>F137</f>
        <v>1594</v>
      </c>
      <c r="G136" s="23">
        <f>G137</f>
        <v>1761.8</v>
      </c>
      <c r="H136" s="23">
        <f>H137</f>
        <v>1832.2</v>
      </c>
    </row>
    <row r="137" spans="1:8" x14ac:dyDescent="0.2">
      <c r="A137" s="9">
        <v>125</v>
      </c>
      <c r="B137" s="26" t="s">
        <v>115</v>
      </c>
      <c r="C137" s="26" t="s">
        <v>131</v>
      </c>
      <c r="D137" s="26" t="s">
        <v>36</v>
      </c>
      <c r="E137" s="24" t="s">
        <v>37</v>
      </c>
      <c r="F137" s="23">
        <v>1594</v>
      </c>
      <c r="G137" s="23">
        <v>1761.8</v>
      </c>
      <c r="H137" s="23">
        <v>1832.2</v>
      </c>
    </row>
    <row r="138" spans="1:8" ht="25.5" x14ac:dyDescent="0.2">
      <c r="A138" s="9">
        <v>126</v>
      </c>
      <c r="B138" s="26" t="s">
        <v>115</v>
      </c>
      <c r="C138" s="26" t="s">
        <v>133</v>
      </c>
      <c r="D138" s="26"/>
      <c r="E138" s="24" t="s">
        <v>134</v>
      </c>
      <c r="F138" s="23">
        <f>SUM(F139:F141)</f>
        <v>6519.9852799999999</v>
      </c>
      <c r="G138" s="23">
        <f>SUM(G139:G141)</f>
        <v>6767.3</v>
      </c>
      <c r="H138" s="23">
        <f>SUM(H139:H141)</f>
        <v>7038</v>
      </c>
    </row>
    <row r="139" spans="1:8" x14ac:dyDescent="0.2">
      <c r="A139" s="9">
        <v>127</v>
      </c>
      <c r="B139" s="26" t="s">
        <v>115</v>
      </c>
      <c r="C139" s="26" t="s">
        <v>133</v>
      </c>
      <c r="D139" s="26" t="s">
        <v>36</v>
      </c>
      <c r="E139" s="24" t="s">
        <v>37</v>
      </c>
      <c r="F139" s="23">
        <v>2962.4897999999998</v>
      </c>
      <c r="G139" s="23">
        <v>0</v>
      </c>
      <c r="H139" s="23">
        <v>0</v>
      </c>
    </row>
    <row r="140" spans="1:8" ht="25.5" x14ac:dyDescent="0.2">
      <c r="A140" s="9">
        <v>128</v>
      </c>
      <c r="B140" s="26" t="s">
        <v>115</v>
      </c>
      <c r="C140" s="26" t="s">
        <v>133</v>
      </c>
      <c r="D140" s="26" t="s">
        <v>135</v>
      </c>
      <c r="E140" s="53" t="s">
        <v>136</v>
      </c>
      <c r="F140" s="23">
        <v>561.49548000000004</v>
      </c>
      <c r="G140" s="23">
        <v>0</v>
      </c>
      <c r="H140" s="23">
        <v>0</v>
      </c>
    </row>
    <row r="141" spans="1:8" ht="25.5" x14ac:dyDescent="0.2">
      <c r="A141" s="9">
        <v>129</v>
      </c>
      <c r="B141" s="26" t="s">
        <v>115</v>
      </c>
      <c r="C141" s="26" t="s">
        <v>133</v>
      </c>
      <c r="D141" s="26" t="s">
        <v>137</v>
      </c>
      <c r="E141" s="25" t="s">
        <v>138</v>
      </c>
      <c r="F141" s="23">
        <v>2996</v>
      </c>
      <c r="G141" s="23">
        <v>6767.3</v>
      </c>
      <c r="H141" s="23">
        <v>7038</v>
      </c>
    </row>
    <row r="142" spans="1:8" x14ac:dyDescent="0.2">
      <c r="A142" s="9">
        <v>130</v>
      </c>
      <c r="B142" s="26" t="s">
        <v>115</v>
      </c>
      <c r="C142" s="26" t="s">
        <v>139</v>
      </c>
      <c r="D142" s="26"/>
      <c r="E142" s="22" t="s">
        <v>140</v>
      </c>
      <c r="F142" s="23">
        <f>F143</f>
        <v>58</v>
      </c>
      <c r="G142" s="23">
        <f>G143</f>
        <v>23.9</v>
      </c>
      <c r="H142" s="23">
        <f>H143</f>
        <v>24.9</v>
      </c>
    </row>
    <row r="143" spans="1:8" x14ac:dyDescent="0.2">
      <c r="A143" s="9">
        <v>131</v>
      </c>
      <c r="B143" s="26" t="s">
        <v>115</v>
      </c>
      <c r="C143" s="26" t="s">
        <v>139</v>
      </c>
      <c r="D143" s="26" t="s">
        <v>36</v>
      </c>
      <c r="E143" s="24" t="s">
        <v>37</v>
      </c>
      <c r="F143" s="23">
        <v>58</v>
      </c>
      <c r="G143" s="23">
        <v>23.9</v>
      </c>
      <c r="H143" s="23">
        <v>24.9</v>
      </c>
    </row>
    <row r="144" spans="1:8" x14ac:dyDescent="0.2">
      <c r="A144" s="9">
        <v>132</v>
      </c>
      <c r="B144" s="31" t="s">
        <v>115</v>
      </c>
      <c r="C144" s="31" t="s">
        <v>26</v>
      </c>
      <c r="D144" s="26"/>
      <c r="E144" s="54" t="s">
        <v>27</v>
      </c>
      <c r="F144" s="20">
        <f>F145+F149+F159+F154+F163+F161</f>
        <v>38187.081149999998</v>
      </c>
      <c r="G144" s="20">
        <f>G145+G149+G159+G154+G163+G161</f>
        <v>37867</v>
      </c>
      <c r="H144" s="20">
        <f>H145+H149+H159+H154+H163+H161</f>
        <v>39381.800000000003</v>
      </c>
    </row>
    <row r="145" spans="1:8" x14ac:dyDescent="0.2">
      <c r="A145" s="9">
        <v>133</v>
      </c>
      <c r="B145" s="26" t="s">
        <v>115</v>
      </c>
      <c r="C145" s="26" t="s">
        <v>141</v>
      </c>
      <c r="D145" s="26"/>
      <c r="E145" s="24" t="s">
        <v>142</v>
      </c>
      <c r="F145" s="23">
        <f>F146+F147+F148</f>
        <v>21368.413009999997</v>
      </c>
      <c r="G145" s="23">
        <f>G146+G147+G148</f>
        <v>18741.400000000001</v>
      </c>
      <c r="H145" s="23">
        <f>H146+H147+H148</f>
        <v>19491.099999999999</v>
      </c>
    </row>
    <row r="146" spans="1:8" x14ac:dyDescent="0.2">
      <c r="A146" s="9">
        <v>134</v>
      </c>
      <c r="B146" s="26" t="s">
        <v>115</v>
      </c>
      <c r="C146" s="26" t="s">
        <v>141</v>
      </c>
      <c r="D146" s="26" t="s">
        <v>89</v>
      </c>
      <c r="E146" s="22" t="s">
        <v>90</v>
      </c>
      <c r="F146" s="23">
        <v>15702.621359999999</v>
      </c>
      <c r="G146" s="23">
        <v>13283.9</v>
      </c>
      <c r="H146" s="23">
        <v>13815.3</v>
      </c>
    </row>
    <row r="147" spans="1:8" ht="38.25" x14ac:dyDescent="0.2">
      <c r="A147" s="9">
        <v>135</v>
      </c>
      <c r="B147" s="26" t="s">
        <v>115</v>
      </c>
      <c r="C147" s="26" t="s">
        <v>141</v>
      </c>
      <c r="D147" s="26" t="s">
        <v>91</v>
      </c>
      <c r="E147" s="22" t="s">
        <v>92</v>
      </c>
      <c r="F147" s="23">
        <v>4742.1916499999998</v>
      </c>
      <c r="G147" s="23">
        <v>4011.3</v>
      </c>
      <c r="H147" s="23">
        <v>4171.7</v>
      </c>
    </row>
    <row r="148" spans="1:8" x14ac:dyDescent="0.2">
      <c r="A148" s="9">
        <v>136</v>
      </c>
      <c r="B148" s="26" t="s">
        <v>115</v>
      </c>
      <c r="C148" s="26" t="s">
        <v>141</v>
      </c>
      <c r="D148" s="26" t="s">
        <v>36</v>
      </c>
      <c r="E148" s="24" t="s">
        <v>37</v>
      </c>
      <c r="F148" s="23">
        <v>923.6</v>
      </c>
      <c r="G148" s="23">
        <v>1446.2</v>
      </c>
      <c r="H148" s="23">
        <v>1504.1</v>
      </c>
    </row>
    <row r="149" spans="1:8" ht="25.5" x14ac:dyDescent="0.2">
      <c r="A149" s="9">
        <v>137</v>
      </c>
      <c r="B149" s="26" t="s">
        <v>115</v>
      </c>
      <c r="C149" s="26" t="s">
        <v>143</v>
      </c>
      <c r="D149" s="26"/>
      <c r="E149" s="24" t="s">
        <v>144</v>
      </c>
      <c r="F149" s="23">
        <f>SUM(F150:F153)</f>
        <v>1219.4000000000001</v>
      </c>
      <c r="G149" s="23">
        <f>SUM(G150:G153)</f>
        <v>2340</v>
      </c>
      <c r="H149" s="23">
        <f>SUM(H150:H153)</f>
        <v>2433.6000000000004</v>
      </c>
    </row>
    <row r="150" spans="1:8" x14ac:dyDescent="0.2">
      <c r="A150" s="9">
        <v>138</v>
      </c>
      <c r="B150" s="26" t="s">
        <v>115</v>
      </c>
      <c r="C150" s="26" t="s">
        <v>143</v>
      </c>
      <c r="D150" s="26" t="s">
        <v>89</v>
      </c>
      <c r="E150" s="22" t="s">
        <v>90</v>
      </c>
      <c r="F150" s="23">
        <v>931.6</v>
      </c>
      <c r="G150" s="23">
        <v>1717.7</v>
      </c>
      <c r="H150" s="23">
        <v>1786.4</v>
      </c>
    </row>
    <row r="151" spans="1:8" ht="38.25" x14ac:dyDescent="0.2">
      <c r="A151" s="9">
        <v>139</v>
      </c>
      <c r="B151" s="26" t="s">
        <v>115</v>
      </c>
      <c r="C151" s="26" t="s">
        <v>143</v>
      </c>
      <c r="D151" s="26" t="s">
        <v>91</v>
      </c>
      <c r="E151" s="22" t="s">
        <v>92</v>
      </c>
      <c r="F151" s="23">
        <v>281.8</v>
      </c>
      <c r="G151" s="23">
        <v>442.8</v>
      </c>
      <c r="H151" s="23">
        <v>460.5</v>
      </c>
    </row>
    <row r="152" spans="1:8" x14ac:dyDescent="0.2">
      <c r="A152" s="9">
        <v>140</v>
      </c>
      <c r="B152" s="26" t="s">
        <v>115</v>
      </c>
      <c r="C152" s="26" t="s">
        <v>143</v>
      </c>
      <c r="D152" s="26" t="s">
        <v>36</v>
      </c>
      <c r="E152" s="24" t="s">
        <v>37</v>
      </c>
      <c r="F152" s="23">
        <v>6</v>
      </c>
      <c r="G152" s="23">
        <v>175.8</v>
      </c>
      <c r="H152" s="23">
        <v>182.8</v>
      </c>
    </row>
    <row r="153" spans="1:8" x14ac:dyDescent="0.2">
      <c r="A153" s="9">
        <v>141</v>
      </c>
      <c r="B153" s="26" t="s">
        <v>115</v>
      </c>
      <c r="C153" s="26" t="s">
        <v>143</v>
      </c>
      <c r="D153" s="26" t="s">
        <v>145</v>
      </c>
      <c r="E153" s="24" t="s">
        <v>146</v>
      </c>
      <c r="F153" s="23">
        <v>0</v>
      </c>
      <c r="G153" s="23">
        <v>3.7</v>
      </c>
      <c r="H153" s="23">
        <v>3.9</v>
      </c>
    </row>
    <row r="154" spans="1:8" ht="25.5" x14ac:dyDescent="0.2">
      <c r="A154" s="9">
        <v>142</v>
      </c>
      <c r="B154" s="26" t="s">
        <v>115</v>
      </c>
      <c r="C154" s="26" t="s">
        <v>147</v>
      </c>
      <c r="D154" s="26"/>
      <c r="E154" s="51" t="s">
        <v>148</v>
      </c>
      <c r="F154" s="23">
        <f>SUM(F155:F158)</f>
        <v>13564.184949999999</v>
      </c>
      <c r="G154" s="23">
        <f>SUM(G155:G158)</f>
        <v>13912.1</v>
      </c>
      <c r="H154" s="23">
        <f>SUM(H155:H158)</f>
        <v>14468.6</v>
      </c>
    </row>
    <row r="155" spans="1:8" x14ac:dyDescent="0.2">
      <c r="A155" s="9">
        <v>143</v>
      </c>
      <c r="B155" s="26" t="s">
        <v>115</v>
      </c>
      <c r="C155" s="26" t="s">
        <v>147</v>
      </c>
      <c r="D155" s="26" t="s">
        <v>89</v>
      </c>
      <c r="E155" s="22" t="s">
        <v>90</v>
      </c>
      <c r="F155" s="23">
        <v>9930.5116999999991</v>
      </c>
      <c r="G155" s="23">
        <v>9906.4</v>
      </c>
      <c r="H155" s="23">
        <v>10302.700000000001</v>
      </c>
    </row>
    <row r="156" spans="1:8" ht="25.5" x14ac:dyDescent="0.2">
      <c r="A156" s="9">
        <v>144</v>
      </c>
      <c r="B156" s="26" t="s">
        <v>115</v>
      </c>
      <c r="C156" s="26" t="s">
        <v>147</v>
      </c>
      <c r="D156" s="26" t="s">
        <v>149</v>
      </c>
      <c r="E156" s="55" t="s">
        <v>150</v>
      </c>
      <c r="F156" s="23">
        <v>7</v>
      </c>
      <c r="G156" s="23">
        <v>7.3</v>
      </c>
      <c r="H156" s="23">
        <v>7.6</v>
      </c>
    </row>
    <row r="157" spans="1:8" ht="38.25" x14ac:dyDescent="0.2">
      <c r="A157" s="9">
        <v>145</v>
      </c>
      <c r="B157" s="26" t="s">
        <v>115</v>
      </c>
      <c r="C157" s="26" t="s">
        <v>147</v>
      </c>
      <c r="D157" s="26" t="s">
        <v>91</v>
      </c>
      <c r="E157" s="22" t="s">
        <v>92</v>
      </c>
      <c r="F157" s="23">
        <v>2999.0145299999999</v>
      </c>
      <c r="G157" s="23">
        <v>2981.3</v>
      </c>
      <c r="H157" s="23">
        <v>3100.5</v>
      </c>
    </row>
    <row r="158" spans="1:8" x14ac:dyDescent="0.2">
      <c r="A158" s="9">
        <v>146</v>
      </c>
      <c r="B158" s="26" t="s">
        <v>115</v>
      </c>
      <c r="C158" s="26" t="s">
        <v>147</v>
      </c>
      <c r="D158" s="26" t="s">
        <v>36</v>
      </c>
      <c r="E158" s="24" t="s">
        <v>37</v>
      </c>
      <c r="F158" s="23">
        <v>627.65872000000002</v>
      </c>
      <c r="G158" s="23">
        <v>1017.1</v>
      </c>
      <c r="H158" s="23">
        <v>1057.8</v>
      </c>
    </row>
    <row r="159" spans="1:8" x14ac:dyDescent="0.2">
      <c r="A159" s="9">
        <v>147</v>
      </c>
      <c r="B159" s="26" t="s">
        <v>115</v>
      </c>
      <c r="C159" s="26" t="s">
        <v>151</v>
      </c>
      <c r="D159" s="26"/>
      <c r="E159" s="51" t="s">
        <v>152</v>
      </c>
      <c r="F159" s="23">
        <f>F160</f>
        <v>1572.0831900000001</v>
      </c>
      <c r="G159" s="23">
        <f>G160</f>
        <v>2080</v>
      </c>
      <c r="H159" s="23">
        <f>H160</f>
        <v>2163.1999999999998</v>
      </c>
    </row>
    <row r="160" spans="1:8" x14ac:dyDescent="0.2">
      <c r="A160" s="9">
        <v>148</v>
      </c>
      <c r="B160" s="26" t="s">
        <v>115</v>
      </c>
      <c r="C160" s="26" t="s">
        <v>151</v>
      </c>
      <c r="D160" s="26" t="s">
        <v>63</v>
      </c>
      <c r="E160" s="24" t="s">
        <v>64</v>
      </c>
      <c r="F160" s="23">
        <v>1572.0831900000001</v>
      </c>
      <c r="G160" s="23">
        <v>2080</v>
      </c>
      <c r="H160" s="23">
        <v>2163.1999999999998</v>
      </c>
    </row>
    <row r="161" spans="1:8" x14ac:dyDescent="0.2">
      <c r="A161" s="9">
        <v>149</v>
      </c>
      <c r="B161" s="26" t="s">
        <v>115</v>
      </c>
      <c r="C161" s="26" t="s">
        <v>153</v>
      </c>
      <c r="D161" s="26"/>
      <c r="E161" s="24" t="s">
        <v>154</v>
      </c>
      <c r="F161" s="23">
        <f>F162</f>
        <v>300</v>
      </c>
      <c r="G161" s="23">
        <f>G162</f>
        <v>0</v>
      </c>
      <c r="H161" s="23">
        <f>H162</f>
        <v>0</v>
      </c>
    </row>
    <row r="162" spans="1:8" x14ac:dyDescent="0.2">
      <c r="A162" s="9">
        <v>150</v>
      </c>
      <c r="B162" s="26" t="s">
        <v>115</v>
      </c>
      <c r="C162" s="26" t="s">
        <v>153</v>
      </c>
      <c r="D162" s="26" t="s">
        <v>36</v>
      </c>
      <c r="E162" s="24" t="s">
        <v>37</v>
      </c>
      <c r="F162" s="23">
        <v>300</v>
      </c>
      <c r="G162" s="23">
        <v>0</v>
      </c>
      <c r="H162" s="23">
        <v>0</v>
      </c>
    </row>
    <row r="163" spans="1:8" x14ac:dyDescent="0.2">
      <c r="A163" s="9">
        <v>151</v>
      </c>
      <c r="B163" s="26" t="s">
        <v>115</v>
      </c>
      <c r="C163" s="26" t="s">
        <v>155</v>
      </c>
      <c r="D163" s="26"/>
      <c r="E163" s="24" t="s">
        <v>156</v>
      </c>
      <c r="F163" s="23">
        <f>F164</f>
        <v>163</v>
      </c>
      <c r="G163" s="23">
        <f>G164</f>
        <v>793.5</v>
      </c>
      <c r="H163" s="23">
        <f>H164</f>
        <v>825.3</v>
      </c>
    </row>
    <row r="164" spans="1:8" x14ac:dyDescent="0.2">
      <c r="A164" s="9">
        <v>152</v>
      </c>
      <c r="B164" s="26" t="s">
        <v>115</v>
      </c>
      <c r="C164" s="26" t="s">
        <v>155</v>
      </c>
      <c r="D164" s="26" t="s">
        <v>36</v>
      </c>
      <c r="E164" s="24" t="s">
        <v>37</v>
      </c>
      <c r="F164" s="23">
        <v>163</v>
      </c>
      <c r="G164" s="23">
        <v>793.5</v>
      </c>
      <c r="H164" s="23">
        <v>825.3</v>
      </c>
    </row>
    <row r="165" spans="1:8" ht="25.5" outlineLevel="1" x14ac:dyDescent="0.2">
      <c r="A165" s="9">
        <v>153</v>
      </c>
      <c r="B165" s="15" t="s">
        <v>157</v>
      </c>
      <c r="C165" s="15"/>
      <c r="D165" s="15"/>
      <c r="E165" s="16" t="s">
        <v>158</v>
      </c>
      <c r="F165" s="17">
        <f>F166+F170+F177</f>
        <v>8309.5221899999997</v>
      </c>
      <c r="G165" s="17">
        <f>G166+G170+G177</f>
        <v>1728.5</v>
      </c>
      <c r="H165" s="17">
        <f>H166+H170+H177</f>
        <v>1797.6999999999998</v>
      </c>
    </row>
    <row r="166" spans="1:8" ht="38.25" outlineLevel="2" x14ac:dyDescent="0.2">
      <c r="A166" s="9">
        <v>154</v>
      </c>
      <c r="B166" s="18" t="s">
        <v>157</v>
      </c>
      <c r="C166" s="18" t="s">
        <v>159</v>
      </c>
      <c r="D166" s="18"/>
      <c r="E166" s="56" t="s">
        <v>160</v>
      </c>
      <c r="F166" s="20">
        <f>F167</f>
        <v>120</v>
      </c>
      <c r="G166" s="20">
        <f t="shared" ref="G166:H168" si="3">G167</f>
        <v>124.8</v>
      </c>
      <c r="H166" s="20">
        <f t="shared" si="3"/>
        <v>129.80000000000001</v>
      </c>
    </row>
    <row r="167" spans="1:8" ht="27" outlineLevel="1" x14ac:dyDescent="0.25">
      <c r="A167" s="9">
        <v>155</v>
      </c>
      <c r="B167" s="57" t="s">
        <v>157</v>
      </c>
      <c r="C167" s="57" t="s">
        <v>161</v>
      </c>
      <c r="D167" s="57"/>
      <c r="E167" s="58" t="s">
        <v>162</v>
      </c>
      <c r="F167" s="59">
        <f>F168</f>
        <v>120</v>
      </c>
      <c r="G167" s="59">
        <f t="shared" si="3"/>
        <v>124.8</v>
      </c>
      <c r="H167" s="59">
        <f t="shared" si="3"/>
        <v>129.80000000000001</v>
      </c>
    </row>
    <row r="168" spans="1:8" ht="25.5" outlineLevel="2" x14ac:dyDescent="0.2">
      <c r="A168" s="9">
        <v>156</v>
      </c>
      <c r="B168" s="21" t="s">
        <v>157</v>
      </c>
      <c r="C168" s="21" t="s">
        <v>163</v>
      </c>
      <c r="D168" s="21"/>
      <c r="E168" s="60" t="s">
        <v>164</v>
      </c>
      <c r="F168" s="23">
        <f>F169</f>
        <v>120</v>
      </c>
      <c r="G168" s="23">
        <f t="shared" si="3"/>
        <v>124.8</v>
      </c>
      <c r="H168" s="23">
        <f t="shared" si="3"/>
        <v>129.80000000000001</v>
      </c>
    </row>
    <row r="169" spans="1:8" outlineLevel="1" x14ac:dyDescent="0.2">
      <c r="A169" s="9">
        <v>157</v>
      </c>
      <c r="B169" s="21" t="s">
        <v>157</v>
      </c>
      <c r="C169" s="21" t="s">
        <v>163</v>
      </c>
      <c r="D169" s="21" t="s">
        <v>36</v>
      </c>
      <c r="E169" s="24" t="s">
        <v>37</v>
      </c>
      <c r="F169" s="23">
        <v>120</v>
      </c>
      <c r="G169" s="23">
        <v>124.8</v>
      </c>
      <c r="H169" s="23">
        <v>129.80000000000001</v>
      </c>
    </row>
    <row r="170" spans="1:8" ht="51" outlineLevel="2" x14ac:dyDescent="0.2">
      <c r="A170" s="9">
        <v>158</v>
      </c>
      <c r="B170" s="31" t="s">
        <v>157</v>
      </c>
      <c r="C170" s="31" t="s">
        <v>165</v>
      </c>
      <c r="D170" s="31"/>
      <c r="E170" s="54" t="s">
        <v>166</v>
      </c>
      <c r="F170" s="20">
        <f>F171+F173+F175</f>
        <v>1225.12058</v>
      </c>
      <c r="G170" s="20">
        <f>G171+G173+G175</f>
        <v>316.2</v>
      </c>
      <c r="H170" s="20">
        <f>H171+H173+H175</f>
        <v>328.8</v>
      </c>
    </row>
    <row r="171" spans="1:8" ht="38.25" outlineLevel="2" x14ac:dyDescent="0.2">
      <c r="A171" s="9">
        <v>159</v>
      </c>
      <c r="B171" s="26" t="s">
        <v>157</v>
      </c>
      <c r="C171" s="21" t="s">
        <v>167</v>
      </c>
      <c r="D171" s="26"/>
      <c r="E171" s="42" t="s">
        <v>168</v>
      </c>
      <c r="F171" s="23">
        <f>F172</f>
        <v>70</v>
      </c>
      <c r="G171" s="23">
        <f>G172</f>
        <v>316.2</v>
      </c>
      <c r="H171" s="23">
        <f>H172</f>
        <v>328.8</v>
      </c>
    </row>
    <row r="172" spans="1:8" outlineLevel="2" x14ac:dyDescent="0.2">
      <c r="A172" s="9">
        <v>160</v>
      </c>
      <c r="B172" s="26" t="s">
        <v>157</v>
      </c>
      <c r="C172" s="21" t="s">
        <v>167</v>
      </c>
      <c r="D172" s="26" t="s">
        <v>36</v>
      </c>
      <c r="E172" s="24" t="s">
        <v>37</v>
      </c>
      <c r="F172" s="23">
        <v>70</v>
      </c>
      <c r="G172" s="23">
        <v>316.2</v>
      </c>
      <c r="H172" s="23">
        <v>328.8</v>
      </c>
    </row>
    <row r="173" spans="1:8" ht="25.5" outlineLevel="2" x14ac:dyDescent="0.2">
      <c r="A173" s="9">
        <v>161</v>
      </c>
      <c r="B173" s="26" t="s">
        <v>157</v>
      </c>
      <c r="C173" s="21" t="s">
        <v>169</v>
      </c>
      <c r="D173" s="26"/>
      <c r="E173" s="24" t="s">
        <v>170</v>
      </c>
      <c r="F173" s="23">
        <f>F174</f>
        <v>835.92057999999997</v>
      </c>
      <c r="G173" s="23">
        <f>G174</f>
        <v>0</v>
      </c>
      <c r="H173" s="23">
        <f>H174</f>
        <v>0</v>
      </c>
    </row>
    <row r="174" spans="1:8" outlineLevel="2" x14ac:dyDescent="0.2">
      <c r="A174" s="9">
        <v>162</v>
      </c>
      <c r="B174" s="26" t="s">
        <v>157</v>
      </c>
      <c r="C174" s="21" t="s">
        <v>169</v>
      </c>
      <c r="D174" s="26" t="s">
        <v>36</v>
      </c>
      <c r="E174" s="24" t="s">
        <v>37</v>
      </c>
      <c r="F174" s="23">
        <v>835.92057999999997</v>
      </c>
      <c r="G174" s="23">
        <v>0</v>
      </c>
      <c r="H174" s="23">
        <v>0</v>
      </c>
    </row>
    <row r="175" spans="1:8" ht="25.5" outlineLevel="2" x14ac:dyDescent="0.2">
      <c r="A175" s="9">
        <v>163</v>
      </c>
      <c r="B175" s="26" t="s">
        <v>157</v>
      </c>
      <c r="C175" s="61" t="s">
        <v>171</v>
      </c>
      <c r="D175" s="26"/>
      <c r="E175" s="62" t="s">
        <v>172</v>
      </c>
      <c r="F175" s="23">
        <f>F176</f>
        <v>319.2</v>
      </c>
      <c r="G175" s="23">
        <f>G176</f>
        <v>0</v>
      </c>
      <c r="H175" s="23">
        <f>H176</f>
        <v>0</v>
      </c>
    </row>
    <row r="176" spans="1:8" outlineLevel="2" x14ac:dyDescent="0.2">
      <c r="A176" s="9">
        <v>164</v>
      </c>
      <c r="B176" s="26" t="s">
        <v>157</v>
      </c>
      <c r="C176" s="61" t="s">
        <v>171</v>
      </c>
      <c r="D176" s="26" t="s">
        <v>36</v>
      </c>
      <c r="E176" s="63" t="s">
        <v>37</v>
      </c>
      <c r="F176" s="23">
        <v>319.2</v>
      </c>
      <c r="G176" s="23">
        <v>0</v>
      </c>
      <c r="H176" s="23">
        <v>0</v>
      </c>
    </row>
    <row r="177" spans="1:8" ht="38.25" x14ac:dyDescent="0.2">
      <c r="A177" s="9">
        <v>165</v>
      </c>
      <c r="B177" s="31" t="s">
        <v>157</v>
      </c>
      <c r="C177" s="31" t="s">
        <v>173</v>
      </c>
      <c r="D177" s="31"/>
      <c r="E177" s="54" t="s">
        <v>174</v>
      </c>
      <c r="F177" s="20">
        <f>F178+F180+F182+F184+F186+F188+F190</f>
        <v>6964.401609999999</v>
      </c>
      <c r="G177" s="20">
        <f>G178+G180+G182+G184+G186+G188+G190</f>
        <v>1287.5</v>
      </c>
      <c r="H177" s="20">
        <f>H178+H180+H182+H184+H186+H188+H190</f>
        <v>1339.1</v>
      </c>
    </row>
    <row r="178" spans="1:8" ht="25.5" x14ac:dyDescent="0.2">
      <c r="A178" s="9">
        <v>166</v>
      </c>
      <c r="B178" s="26" t="s">
        <v>157</v>
      </c>
      <c r="C178" s="26" t="s">
        <v>175</v>
      </c>
      <c r="D178" s="26"/>
      <c r="E178" s="25" t="s">
        <v>176</v>
      </c>
      <c r="F178" s="23">
        <f>F179</f>
        <v>982</v>
      </c>
      <c r="G178" s="23">
        <f>G179</f>
        <v>946.4</v>
      </c>
      <c r="H178" s="23">
        <f>H179</f>
        <v>984.3</v>
      </c>
    </row>
    <row r="179" spans="1:8" ht="25.5" x14ac:dyDescent="0.2">
      <c r="A179" s="9">
        <v>167</v>
      </c>
      <c r="B179" s="26" t="s">
        <v>157</v>
      </c>
      <c r="C179" s="26" t="s">
        <v>175</v>
      </c>
      <c r="D179" s="26" t="s">
        <v>129</v>
      </c>
      <c r="E179" s="52" t="s">
        <v>177</v>
      </c>
      <c r="F179" s="23">
        <v>982</v>
      </c>
      <c r="G179" s="23">
        <v>946.4</v>
      </c>
      <c r="H179" s="23">
        <v>984.3</v>
      </c>
    </row>
    <row r="180" spans="1:8" x14ac:dyDescent="0.2">
      <c r="A180" s="9">
        <v>168</v>
      </c>
      <c r="B180" s="26" t="s">
        <v>157</v>
      </c>
      <c r="C180" s="21" t="s">
        <v>178</v>
      </c>
      <c r="D180" s="26"/>
      <c r="E180" s="52" t="s">
        <v>179</v>
      </c>
      <c r="F180" s="23">
        <f>F181</f>
        <v>328</v>
      </c>
      <c r="G180" s="23">
        <f>G181</f>
        <v>341.1</v>
      </c>
      <c r="H180" s="23">
        <f>H181</f>
        <v>354.8</v>
      </c>
    </row>
    <row r="181" spans="1:8" x14ac:dyDescent="0.2">
      <c r="A181" s="9">
        <v>169</v>
      </c>
      <c r="B181" s="26" t="s">
        <v>157</v>
      </c>
      <c r="C181" s="21" t="s">
        <v>178</v>
      </c>
      <c r="D181" s="21" t="s">
        <v>36</v>
      </c>
      <c r="E181" s="24" t="s">
        <v>37</v>
      </c>
      <c r="F181" s="23">
        <v>328</v>
      </c>
      <c r="G181" s="23">
        <v>341.1</v>
      </c>
      <c r="H181" s="23">
        <v>354.8</v>
      </c>
    </row>
    <row r="182" spans="1:8" x14ac:dyDescent="0.2">
      <c r="A182" s="9">
        <v>170</v>
      </c>
      <c r="B182" s="26" t="s">
        <v>157</v>
      </c>
      <c r="C182" s="21" t="s">
        <v>180</v>
      </c>
      <c r="D182" s="26"/>
      <c r="E182" s="64" t="s">
        <v>181</v>
      </c>
      <c r="F182" s="23">
        <f>F183</f>
        <v>2532.2199999999998</v>
      </c>
      <c r="G182" s="23">
        <f>G183</f>
        <v>0</v>
      </c>
      <c r="H182" s="23">
        <f>H183</f>
        <v>0</v>
      </c>
    </row>
    <row r="183" spans="1:8" ht="25.5" x14ac:dyDescent="0.2">
      <c r="A183" s="9">
        <v>171</v>
      </c>
      <c r="B183" s="26" t="s">
        <v>157</v>
      </c>
      <c r="C183" s="21" t="s">
        <v>180</v>
      </c>
      <c r="D183" s="26" t="s">
        <v>135</v>
      </c>
      <c r="E183" s="53" t="s">
        <v>136</v>
      </c>
      <c r="F183" s="23">
        <v>2532.2199999999998</v>
      </c>
      <c r="G183" s="23">
        <v>0</v>
      </c>
      <c r="H183" s="23">
        <v>0</v>
      </c>
    </row>
    <row r="184" spans="1:8" ht="51" x14ac:dyDescent="0.2">
      <c r="A184" s="9">
        <v>172</v>
      </c>
      <c r="B184" s="26" t="s">
        <v>157</v>
      </c>
      <c r="C184" s="21" t="s">
        <v>182</v>
      </c>
      <c r="D184" s="21"/>
      <c r="E184" s="24" t="s">
        <v>183</v>
      </c>
      <c r="F184" s="23">
        <f>F185</f>
        <v>2532.1799999999998</v>
      </c>
      <c r="G184" s="23">
        <f>G185</f>
        <v>0</v>
      </c>
      <c r="H184" s="23">
        <f>H185</f>
        <v>0</v>
      </c>
    </row>
    <row r="185" spans="1:8" ht="25.5" x14ac:dyDescent="0.2">
      <c r="A185" s="9">
        <v>173</v>
      </c>
      <c r="B185" s="26" t="s">
        <v>157</v>
      </c>
      <c r="C185" s="21" t="s">
        <v>182</v>
      </c>
      <c r="D185" s="26" t="s">
        <v>135</v>
      </c>
      <c r="E185" s="53" t="s">
        <v>136</v>
      </c>
      <c r="F185" s="23">
        <v>2532.1799999999998</v>
      </c>
      <c r="G185" s="23">
        <v>0</v>
      </c>
      <c r="H185" s="23">
        <v>0</v>
      </c>
    </row>
    <row r="186" spans="1:8" ht="25.5" x14ac:dyDescent="0.2">
      <c r="A186" s="9">
        <v>174</v>
      </c>
      <c r="B186" s="26" t="s">
        <v>157</v>
      </c>
      <c r="C186" s="21" t="s">
        <v>184</v>
      </c>
      <c r="D186" s="26"/>
      <c r="E186" s="64" t="s">
        <v>185</v>
      </c>
      <c r="F186" s="23">
        <f>F187</f>
        <v>192</v>
      </c>
      <c r="G186" s="23">
        <f>G187</f>
        <v>0</v>
      </c>
      <c r="H186" s="23">
        <f>H187</f>
        <v>0</v>
      </c>
    </row>
    <row r="187" spans="1:8" x14ac:dyDescent="0.2">
      <c r="A187" s="9">
        <v>175</v>
      </c>
      <c r="B187" s="26" t="s">
        <v>157</v>
      </c>
      <c r="C187" s="21" t="s">
        <v>184</v>
      </c>
      <c r="D187" s="26" t="s">
        <v>36</v>
      </c>
      <c r="E187" s="24" t="s">
        <v>37</v>
      </c>
      <c r="F187" s="23">
        <v>192</v>
      </c>
      <c r="G187" s="23">
        <v>0</v>
      </c>
      <c r="H187" s="23">
        <v>0</v>
      </c>
    </row>
    <row r="188" spans="1:8" ht="25.5" x14ac:dyDescent="0.2">
      <c r="A188" s="9">
        <v>176</v>
      </c>
      <c r="B188" s="26" t="s">
        <v>157</v>
      </c>
      <c r="C188" s="21" t="s">
        <v>186</v>
      </c>
      <c r="D188" s="26"/>
      <c r="E188" s="64" t="s">
        <v>187</v>
      </c>
      <c r="F188" s="23">
        <f>F189</f>
        <v>39.7575</v>
      </c>
      <c r="G188" s="23">
        <f>G189</f>
        <v>0</v>
      </c>
      <c r="H188" s="23">
        <f>H189</f>
        <v>0</v>
      </c>
    </row>
    <row r="189" spans="1:8" x14ac:dyDescent="0.2">
      <c r="A189" s="9">
        <v>177</v>
      </c>
      <c r="B189" s="26" t="s">
        <v>157</v>
      </c>
      <c r="C189" s="21" t="s">
        <v>186</v>
      </c>
      <c r="D189" s="26" t="s">
        <v>36</v>
      </c>
      <c r="E189" s="24" t="s">
        <v>37</v>
      </c>
      <c r="F189" s="23">
        <v>39.7575</v>
      </c>
      <c r="G189" s="23">
        <v>0</v>
      </c>
      <c r="H189" s="23">
        <v>0</v>
      </c>
    </row>
    <row r="190" spans="1:8" ht="25.5" x14ac:dyDescent="0.2">
      <c r="A190" s="9">
        <v>178</v>
      </c>
      <c r="B190" s="26" t="s">
        <v>157</v>
      </c>
      <c r="C190" s="21" t="s">
        <v>188</v>
      </c>
      <c r="D190" s="26"/>
      <c r="E190" s="64" t="s">
        <v>189</v>
      </c>
      <c r="F190" s="23">
        <f>F191</f>
        <v>358.24410999999998</v>
      </c>
      <c r="G190" s="23">
        <f>G191</f>
        <v>0</v>
      </c>
      <c r="H190" s="23">
        <f>H191</f>
        <v>0</v>
      </c>
    </row>
    <row r="191" spans="1:8" ht="25.5" x14ac:dyDescent="0.2">
      <c r="A191" s="9">
        <v>179</v>
      </c>
      <c r="B191" s="26" t="s">
        <v>157</v>
      </c>
      <c r="C191" s="21" t="s">
        <v>188</v>
      </c>
      <c r="D191" s="26" t="s">
        <v>135</v>
      </c>
      <c r="E191" s="53" t="s">
        <v>136</v>
      </c>
      <c r="F191" s="23">
        <v>358.24410999999998</v>
      </c>
      <c r="G191" s="23">
        <v>0</v>
      </c>
      <c r="H191" s="23">
        <v>0</v>
      </c>
    </row>
    <row r="192" spans="1:8" ht="13.5" x14ac:dyDescent="0.25">
      <c r="A192" s="9">
        <v>180</v>
      </c>
      <c r="B192" s="44" t="s">
        <v>190</v>
      </c>
      <c r="C192" s="45"/>
      <c r="D192" s="45"/>
      <c r="E192" s="46" t="s">
        <v>191</v>
      </c>
      <c r="F192" s="47">
        <f>F193+F211+F229+F215+F200+F204</f>
        <v>410015.08991000004</v>
      </c>
      <c r="G192" s="47">
        <f>G193+G211+G229+G215+G200+G204</f>
        <v>304101.26721999998</v>
      </c>
      <c r="H192" s="47">
        <f>H193+H211+H229+H215+H200+H204</f>
        <v>305384.7</v>
      </c>
    </row>
    <row r="193" spans="1:8" x14ac:dyDescent="0.2">
      <c r="A193" s="9">
        <v>181</v>
      </c>
      <c r="B193" s="15" t="s">
        <v>192</v>
      </c>
      <c r="C193" s="15"/>
      <c r="D193" s="15"/>
      <c r="E193" s="16" t="s">
        <v>193</v>
      </c>
      <c r="F193" s="17">
        <f t="shared" ref="F193:H194" si="4">F194</f>
        <v>3756.2000000000003</v>
      </c>
      <c r="G193" s="17">
        <f t="shared" si="4"/>
        <v>3756.2000000000003</v>
      </c>
      <c r="H193" s="17">
        <f t="shared" si="4"/>
        <v>3756.2000000000003</v>
      </c>
    </row>
    <row r="194" spans="1:8" ht="38.25" x14ac:dyDescent="0.2">
      <c r="A194" s="9">
        <v>182</v>
      </c>
      <c r="B194" s="18" t="s">
        <v>192</v>
      </c>
      <c r="C194" s="18" t="s">
        <v>194</v>
      </c>
      <c r="D194" s="18"/>
      <c r="E194" s="65" t="s">
        <v>195</v>
      </c>
      <c r="F194" s="20">
        <f t="shared" si="4"/>
        <v>3756.2000000000003</v>
      </c>
      <c r="G194" s="20">
        <f t="shared" si="4"/>
        <v>3756.2000000000003</v>
      </c>
      <c r="H194" s="20">
        <f t="shared" si="4"/>
        <v>3756.2000000000003</v>
      </c>
    </row>
    <row r="195" spans="1:8" ht="27" x14ac:dyDescent="0.25">
      <c r="A195" s="9">
        <v>183</v>
      </c>
      <c r="B195" s="57" t="s">
        <v>192</v>
      </c>
      <c r="C195" s="57" t="s">
        <v>196</v>
      </c>
      <c r="D195" s="57"/>
      <c r="E195" s="66" t="s">
        <v>197</v>
      </c>
      <c r="F195" s="59">
        <f>F196+F198</f>
        <v>3756.2000000000003</v>
      </c>
      <c r="G195" s="59">
        <f>G196+G198</f>
        <v>3756.2000000000003</v>
      </c>
      <c r="H195" s="59">
        <f>H196+H198</f>
        <v>3756.2000000000003</v>
      </c>
    </row>
    <row r="196" spans="1:8" ht="51" x14ac:dyDescent="0.2">
      <c r="A196" s="9">
        <v>184</v>
      </c>
      <c r="B196" s="21" t="s">
        <v>192</v>
      </c>
      <c r="C196" s="21" t="s">
        <v>198</v>
      </c>
      <c r="D196" s="21"/>
      <c r="E196" s="41" t="s">
        <v>199</v>
      </c>
      <c r="F196" s="23">
        <f>F197</f>
        <v>3680.4</v>
      </c>
      <c r="G196" s="23">
        <f>G197</f>
        <v>3680.4</v>
      </c>
      <c r="H196" s="23">
        <f>H197</f>
        <v>3680.4</v>
      </c>
    </row>
    <row r="197" spans="1:8" x14ac:dyDescent="0.2">
      <c r="A197" s="9">
        <v>185</v>
      </c>
      <c r="B197" s="21" t="s">
        <v>192</v>
      </c>
      <c r="C197" s="21" t="s">
        <v>198</v>
      </c>
      <c r="D197" s="21" t="s">
        <v>36</v>
      </c>
      <c r="E197" s="24" t="s">
        <v>37</v>
      </c>
      <c r="F197" s="23">
        <v>3680.4</v>
      </c>
      <c r="G197" s="23">
        <v>3680.4</v>
      </c>
      <c r="H197" s="23">
        <v>3680.4</v>
      </c>
    </row>
    <row r="198" spans="1:8" ht="51" x14ac:dyDescent="0.2">
      <c r="A198" s="9">
        <v>186</v>
      </c>
      <c r="B198" s="26" t="s">
        <v>192</v>
      </c>
      <c r="C198" s="26" t="s">
        <v>200</v>
      </c>
      <c r="D198" s="26"/>
      <c r="E198" s="24" t="s">
        <v>201</v>
      </c>
      <c r="F198" s="23">
        <f>F199</f>
        <v>75.8</v>
      </c>
      <c r="G198" s="23">
        <f>G199</f>
        <v>75.8</v>
      </c>
      <c r="H198" s="23">
        <f>H199</f>
        <v>75.8</v>
      </c>
    </row>
    <row r="199" spans="1:8" x14ac:dyDescent="0.2">
      <c r="A199" s="9">
        <v>187</v>
      </c>
      <c r="B199" s="26" t="s">
        <v>192</v>
      </c>
      <c r="C199" s="26" t="s">
        <v>200</v>
      </c>
      <c r="D199" s="26" t="s">
        <v>36</v>
      </c>
      <c r="E199" s="24" t="s">
        <v>37</v>
      </c>
      <c r="F199" s="23">
        <v>75.8</v>
      </c>
      <c r="G199" s="23">
        <v>75.8</v>
      </c>
      <c r="H199" s="23">
        <v>75.8</v>
      </c>
    </row>
    <row r="200" spans="1:8" outlineLevel="2" x14ac:dyDescent="0.2">
      <c r="A200" s="9">
        <v>188</v>
      </c>
      <c r="B200" s="15" t="s">
        <v>202</v>
      </c>
      <c r="C200" s="21"/>
      <c r="D200" s="21"/>
      <c r="E200" s="16" t="s">
        <v>203</v>
      </c>
      <c r="F200" s="17">
        <f>F201</f>
        <v>6121</v>
      </c>
      <c r="G200" s="17">
        <f t="shared" ref="G200:H202" si="5">G201</f>
        <v>5330.6083099999996</v>
      </c>
      <c r="H200" s="17">
        <f t="shared" si="5"/>
        <v>6620.5</v>
      </c>
    </row>
    <row r="201" spans="1:8" outlineLevel="2" x14ac:dyDescent="0.2">
      <c r="A201" s="9">
        <v>189</v>
      </c>
      <c r="B201" s="18" t="s">
        <v>202</v>
      </c>
      <c r="C201" s="18" t="s">
        <v>26</v>
      </c>
      <c r="D201" s="18"/>
      <c r="E201" s="19" t="s">
        <v>27</v>
      </c>
      <c r="F201" s="20">
        <f>F202</f>
        <v>6121</v>
      </c>
      <c r="G201" s="20">
        <f t="shared" si="5"/>
        <v>5330.6083099999996</v>
      </c>
      <c r="H201" s="20">
        <f t="shared" si="5"/>
        <v>6620.5</v>
      </c>
    </row>
    <row r="202" spans="1:8" ht="25.5" outlineLevel="2" x14ac:dyDescent="0.2">
      <c r="A202" s="9">
        <v>190</v>
      </c>
      <c r="B202" s="21" t="s">
        <v>202</v>
      </c>
      <c r="C202" s="26" t="s">
        <v>204</v>
      </c>
      <c r="D202" s="21"/>
      <c r="E202" s="22" t="s">
        <v>205</v>
      </c>
      <c r="F202" s="23">
        <f>F203</f>
        <v>6121</v>
      </c>
      <c r="G202" s="23">
        <f t="shared" si="5"/>
        <v>5330.6083099999996</v>
      </c>
      <c r="H202" s="23">
        <f t="shared" si="5"/>
        <v>6620.5</v>
      </c>
    </row>
    <row r="203" spans="1:8" ht="51" outlineLevel="2" x14ac:dyDescent="0.2">
      <c r="A203" s="9">
        <v>191</v>
      </c>
      <c r="B203" s="21" t="s">
        <v>202</v>
      </c>
      <c r="C203" s="26" t="s">
        <v>204</v>
      </c>
      <c r="D203" s="21" t="s">
        <v>206</v>
      </c>
      <c r="E203" s="22" t="s">
        <v>207</v>
      </c>
      <c r="F203" s="23">
        <v>6121</v>
      </c>
      <c r="G203" s="23">
        <v>5330.6083099999996</v>
      </c>
      <c r="H203" s="23">
        <v>6620.5</v>
      </c>
    </row>
    <row r="204" spans="1:8" outlineLevel="2" x14ac:dyDescent="0.2">
      <c r="A204" s="9">
        <v>192</v>
      </c>
      <c r="B204" s="15" t="s">
        <v>208</v>
      </c>
      <c r="C204" s="15"/>
      <c r="D204" s="15"/>
      <c r="E204" s="16" t="s">
        <v>209</v>
      </c>
      <c r="F204" s="17">
        <f t="shared" ref="F204:H205" si="6">F205</f>
        <v>3109.4758000000002</v>
      </c>
      <c r="G204" s="17">
        <f t="shared" si="6"/>
        <v>3376.8</v>
      </c>
      <c r="H204" s="17">
        <f t="shared" si="6"/>
        <v>3511.9</v>
      </c>
    </row>
    <row r="205" spans="1:8" outlineLevel="2" x14ac:dyDescent="0.2">
      <c r="A205" s="9">
        <v>193</v>
      </c>
      <c r="B205" s="31" t="s">
        <v>208</v>
      </c>
      <c r="C205" s="31" t="s">
        <v>26</v>
      </c>
      <c r="D205" s="21"/>
      <c r="E205" s="54" t="s">
        <v>27</v>
      </c>
      <c r="F205" s="20">
        <f t="shared" si="6"/>
        <v>3109.4758000000002</v>
      </c>
      <c r="G205" s="20">
        <f t="shared" si="6"/>
        <v>3376.8</v>
      </c>
      <c r="H205" s="20">
        <f t="shared" si="6"/>
        <v>3511.9</v>
      </c>
    </row>
    <row r="206" spans="1:8" ht="79.5" customHeight="1" outlineLevel="2" x14ac:dyDescent="0.2">
      <c r="A206" s="9">
        <v>194</v>
      </c>
      <c r="B206" s="21" t="s">
        <v>208</v>
      </c>
      <c r="C206" s="21" t="s">
        <v>210</v>
      </c>
      <c r="D206" s="21"/>
      <c r="E206" s="24" t="s">
        <v>211</v>
      </c>
      <c r="F206" s="23">
        <f>SUM(F207:F210)</f>
        <v>3109.4758000000002</v>
      </c>
      <c r="G206" s="23">
        <f>SUM(G207:G210)</f>
        <v>3376.8</v>
      </c>
      <c r="H206" s="23">
        <f>SUM(H207:H210)</f>
        <v>3511.9</v>
      </c>
    </row>
    <row r="207" spans="1:8" outlineLevel="2" x14ac:dyDescent="0.2">
      <c r="A207" s="9">
        <v>195</v>
      </c>
      <c r="B207" s="21" t="s">
        <v>208</v>
      </c>
      <c r="C207" s="21" t="s">
        <v>210</v>
      </c>
      <c r="D207" s="21" t="s">
        <v>89</v>
      </c>
      <c r="E207" s="22" t="s">
        <v>90</v>
      </c>
      <c r="F207" s="23">
        <v>1918.3</v>
      </c>
      <c r="G207" s="23">
        <v>1995</v>
      </c>
      <c r="H207" s="23">
        <v>2074.8000000000002</v>
      </c>
    </row>
    <row r="208" spans="1:8" ht="25.5" outlineLevel="2" x14ac:dyDescent="0.2">
      <c r="A208" s="9">
        <v>196</v>
      </c>
      <c r="B208" s="21" t="s">
        <v>208</v>
      </c>
      <c r="C208" s="21" t="s">
        <v>210</v>
      </c>
      <c r="D208" s="21" t="s">
        <v>149</v>
      </c>
      <c r="E208" s="55" t="s">
        <v>150</v>
      </c>
      <c r="F208" s="23">
        <v>0</v>
      </c>
      <c r="G208" s="23">
        <v>0.6</v>
      </c>
      <c r="H208" s="23">
        <v>0.6</v>
      </c>
    </row>
    <row r="209" spans="1:8" ht="38.25" outlineLevel="2" x14ac:dyDescent="0.2">
      <c r="A209" s="9">
        <v>197</v>
      </c>
      <c r="B209" s="21" t="s">
        <v>208</v>
      </c>
      <c r="C209" s="21" t="s">
        <v>210</v>
      </c>
      <c r="D209" s="21" t="s">
        <v>91</v>
      </c>
      <c r="E209" s="22" t="s">
        <v>92</v>
      </c>
      <c r="F209" s="23">
        <v>576</v>
      </c>
      <c r="G209" s="23">
        <v>599</v>
      </c>
      <c r="H209" s="23">
        <v>623</v>
      </c>
    </row>
    <row r="210" spans="1:8" outlineLevel="2" x14ac:dyDescent="0.2">
      <c r="A210" s="9">
        <v>198</v>
      </c>
      <c r="B210" s="21" t="s">
        <v>208</v>
      </c>
      <c r="C210" s="21" t="s">
        <v>210</v>
      </c>
      <c r="D210" s="21" t="s">
        <v>36</v>
      </c>
      <c r="E210" s="24" t="s">
        <v>37</v>
      </c>
      <c r="F210" s="23">
        <v>615.17579999999998</v>
      </c>
      <c r="G210" s="23">
        <v>782.2</v>
      </c>
      <c r="H210" s="23">
        <v>813.5</v>
      </c>
    </row>
    <row r="211" spans="1:8" x14ac:dyDescent="0.2">
      <c r="A211" s="9">
        <v>199</v>
      </c>
      <c r="B211" s="15" t="s">
        <v>212</v>
      </c>
      <c r="C211" s="15"/>
      <c r="D211" s="15"/>
      <c r="E211" s="16" t="s">
        <v>213</v>
      </c>
      <c r="F211" s="17">
        <f>F212</f>
        <v>19173.531210000001</v>
      </c>
      <c r="G211" s="17">
        <f t="shared" ref="G211:H213" si="7">G212</f>
        <v>17191.066999999999</v>
      </c>
      <c r="H211" s="17">
        <f t="shared" si="7"/>
        <v>8077.4</v>
      </c>
    </row>
    <row r="212" spans="1:8" x14ac:dyDescent="0.2">
      <c r="A212" s="9">
        <v>200</v>
      </c>
      <c r="B212" s="18" t="s">
        <v>212</v>
      </c>
      <c r="C212" s="18" t="s">
        <v>26</v>
      </c>
      <c r="D212" s="15"/>
      <c r="E212" s="19" t="s">
        <v>27</v>
      </c>
      <c r="F212" s="20">
        <f>F213</f>
        <v>19173.531210000001</v>
      </c>
      <c r="G212" s="20">
        <f t="shared" si="7"/>
        <v>17191.066999999999</v>
      </c>
      <c r="H212" s="20">
        <f t="shared" si="7"/>
        <v>8077.4</v>
      </c>
    </row>
    <row r="213" spans="1:8" x14ac:dyDescent="0.2">
      <c r="A213" s="9">
        <v>201</v>
      </c>
      <c r="B213" s="21" t="s">
        <v>212</v>
      </c>
      <c r="C213" s="21" t="s">
        <v>214</v>
      </c>
      <c r="D213" s="21"/>
      <c r="E213" s="42" t="s">
        <v>215</v>
      </c>
      <c r="F213" s="23">
        <f>F214</f>
        <v>19173.531210000001</v>
      </c>
      <c r="G213" s="23">
        <f t="shared" si="7"/>
        <v>17191.066999999999</v>
      </c>
      <c r="H213" s="23">
        <f t="shared" si="7"/>
        <v>8077.4</v>
      </c>
    </row>
    <row r="214" spans="1:8" x14ac:dyDescent="0.2">
      <c r="A214" s="9">
        <v>202</v>
      </c>
      <c r="B214" s="21" t="s">
        <v>212</v>
      </c>
      <c r="C214" s="21" t="s">
        <v>214</v>
      </c>
      <c r="D214" s="21" t="s">
        <v>36</v>
      </c>
      <c r="E214" s="24" t="s">
        <v>37</v>
      </c>
      <c r="F214" s="23">
        <v>19173.531210000001</v>
      </c>
      <c r="G214" s="23">
        <v>17191.066999999999</v>
      </c>
      <c r="H214" s="23">
        <v>8077.4</v>
      </c>
    </row>
    <row r="215" spans="1:8" x14ac:dyDescent="0.2">
      <c r="A215" s="9">
        <v>203</v>
      </c>
      <c r="B215" s="15" t="s">
        <v>216</v>
      </c>
      <c r="C215" s="21"/>
      <c r="D215" s="21"/>
      <c r="E215" s="16" t="s">
        <v>217</v>
      </c>
      <c r="F215" s="17">
        <f>F216+F224</f>
        <v>340743.66165000002</v>
      </c>
      <c r="G215" s="17">
        <f>G216+G224</f>
        <v>253185.99191000001</v>
      </c>
      <c r="H215" s="17">
        <f>H216+H224</f>
        <v>261393.1</v>
      </c>
    </row>
    <row r="216" spans="1:8" ht="38.25" x14ac:dyDescent="0.2">
      <c r="A216" s="9">
        <v>204</v>
      </c>
      <c r="B216" s="18" t="s">
        <v>216</v>
      </c>
      <c r="C216" s="18" t="s">
        <v>194</v>
      </c>
      <c r="D216" s="18"/>
      <c r="E216" s="65" t="s">
        <v>195</v>
      </c>
      <c r="F216" s="20">
        <f>F217</f>
        <v>265721.95355999999</v>
      </c>
      <c r="G216" s="20">
        <f>G217</f>
        <v>228810.7</v>
      </c>
      <c r="H216" s="20">
        <f>H217</f>
        <v>244920.7</v>
      </c>
    </row>
    <row r="217" spans="1:8" ht="27" x14ac:dyDescent="0.25">
      <c r="A217" s="9">
        <v>205</v>
      </c>
      <c r="B217" s="57" t="s">
        <v>216</v>
      </c>
      <c r="C217" s="57" t="s">
        <v>218</v>
      </c>
      <c r="D217" s="57"/>
      <c r="E217" s="67" t="s">
        <v>219</v>
      </c>
      <c r="F217" s="59">
        <f>F218+F222</f>
        <v>265721.95355999999</v>
      </c>
      <c r="G217" s="59">
        <f>G218+G222</f>
        <v>228810.7</v>
      </c>
      <c r="H217" s="59">
        <f>H218+H222</f>
        <v>244920.7</v>
      </c>
    </row>
    <row r="218" spans="1:8" ht="25.5" outlineLevel="2" x14ac:dyDescent="0.2">
      <c r="A218" s="9">
        <v>206</v>
      </c>
      <c r="B218" s="26" t="s">
        <v>216</v>
      </c>
      <c r="C218" s="26" t="s">
        <v>220</v>
      </c>
      <c r="D218" s="26"/>
      <c r="E218" s="68" t="s">
        <v>221</v>
      </c>
      <c r="F218" s="32">
        <f>SUM(F219:F221)</f>
        <v>255787.95355999999</v>
      </c>
      <c r="G218" s="32">
        <f>SUM(G219:G221)</f>
        <v>218479.30000000002</v>
      </c>
      <c r="H218" s="32">
        <f>SUM(H219:H221)</f>
        <v>234176.1</v>
      </c>
    </row>
    <row r="219" spans="1:8" outlineLevel="2" x14ac:dyDescent="0.2">
      <c r="A219" s="9">
        <v>207</v>
      </c>
      <c r="B219" s="26" t="s">
        <v>216</v>
      </c>
      <c r="C219" s="26" t="s">
        <v>220</v>
      </c>
      <c r="D219" s="26" t="s">
        <v>36</v>
      </c>
      <c r="E219" s="24" t="s">
        <v>37</v>
      </c>
      <c r="F219" s="32">
        <v>254658.95355999999</v>
      </c>
      <c r="G219" s="32">
        <v>217305.2</v>
      </c>
      <c r="H219" s="32">
        <v>232955</v>
      </c>
    </row>
    <row r="220" spans="1:8" outlineLevel="2" x14ac:dyDescent="0.2">
      <c r="A220" s="9">
        <v>208</v>
      </c>
      <c r="B220" s="26" t="s">
        <v>216</v>
      </c>
      <c r="C220" s="26" t="s">
        <v>220</v>
      </c>
      <c r="D220" s="26" t="s">
        <v>63</v>
      </c>
      <c r="E220" s="24" t="s">
        <v>64</v>
      </c>
      <c r="F220" s="32">
        <v>480.4</v>
      </c>
      <c r="G220" s="32">
        <v>499.6</v>
      </c>
      <c r="H220" s="32">
        <v>519.6</v>
      </c>
    </row>
    <row r="221" spans="1:8" outlineLevel="2" x14ac:dyDescent="0.2">
      <c r="A221" s="9">
        <v>209</v>
      </c>
      <c r="B221" s="26" t="s">
        <v>216</v>
      </c>
      <c r="C221" s="26" t="s">
        <v>220</v>
      </c>
      <c r="D221" s="26" t="s">
        <v>93</v>
      </c>
      <c r="E221" s="28" t="s">
        <v>94</v>
      </c>
      <c r="F221" s="32">
        <v>648.6</v>
      </c>
      <c r="G221" s="32">
        <v>674.5</v>
      </c>
      <c r="H221" s="32">
        <v>701.5</v>
      </c>
    </row>
    <row r="222" spans="1:8" ht="25.5" outlineLevel="2" x14ac:dyDescent="0.2">
      <c r="A222" s="9">
        <v>210</v>
      </c>
      <c r="B222" s="21" t="s">
        <v>216</v>
      </c>
      <c r="C222" s="21" t="s">
        <v>222</v>
      </c>
      <c r="D222" s="21"/>
      <c r="E222" s="22" t="s">
        <v>223</v>
      </c>
      <c r="F222" s="32">
        <f>F223</f>
        <v>9934</v>
      </c>
      <c r="G222" s="32">
        <f>G223</f>
        <v>10331.4</v>
      </c>
      <c r="H222" s="32">
        <f>H223</f>
        <v>10744.6</v>
      </c>
    </row>
    <row r="223" spans="1:8" outlineLevel="2" x14ac:dyDescent="0.2">
      <c r="A223" s="9">
        <v>211</v>
      </c>
      <c r="B223" s="21" t="s">
        <v>216</v>
      </c>
      <c r="C223" s="21" t="s">
        <v>222</v>
      </c>
      <c r="D223" s="21" t="s">
        <v>36</v>
      </c>
      <c r="E223" s="24" t="s">
        <v>37</v>
      </c>
      <c r="F223" s="32">
        <v>9934</v>
      </c>
      <c r="G223" s="32">
        <v>10331.4</v>
      </c>
      <c r="H223" s="32">
        <v>10744.6</v>
      </c>
    </row>
    <row r="224" spans="1:8" outlineLevel="2" x14ac:dyDescent="0.2">
      <c r="A224" s="9">
        <v>212</v>
      </c>
      <c r="B224" s="18" t="s">
        <v>216</v>
      </c>
      <c r="C224" s="18" t="s">
        <v>26</v>
      </c>
      <c r="D224" s="21"/>
      <c r="E224" s="69" t="s">
        <v>27</v>
      </c>
      <c r="F224" s="20">
        <f>F227+F225</f>
        <v>75021.70809</v>
      </c>
      <c r="G224" s="20">
        <f>G227+G225</f>
        <v>24375.29191</v>
      </c>
      <c r="H224" s="20">
        <f>H227+H225</f>
        <v>16472.400000000001</v>
      </c>
    </row>
    <row r="225" spans="1:8" ht="25.5" outlineLevel="2" x14ac:dyDescent="0.2">
      <c r="A225" s="9">
        <v>213</v>
      </c>
      <c r="B225" s="21" t="s">
        <v>216</v>
      </c>
      <c r="C225" s="21" t="s">
        <v>224</v>
      </c>
      <c r="D225" s="21"/>
      <c r="E225" s="28" t="s">
        <v>225</v>
      </c>
      <c r="F225" s="23">
        <f>SUM(F226:F226)</f>
        <v>75021.70809</v>
      </c>
      <c r="G225" s="23">
        <f>SUM(G226:G226)</f>
        <v>2535.2919099999999</v>
      </c>
      <c r="H225" s="23">
        <f>SUM(H226:H226)</f>
        <v>0</v>
      </c>
    </row>
    <row r="226" spans="1:8" ht="25.5" outlineLevel="2" x14ac:dyDescent="0.2">
      <c r="A226" s="9">
        <v>214</v>
      </c>
      <c r="B226" s="21" t="s">
        <v>216</v>
      </c>
      <c r="C226" s="21" t="s">
        <v>224</v>
      </c>
      <c r="D226" s="21" t="s">
        <v>135</v>
      </c>
      <c r="E226" s="53" t="s">
        <v>136</v>
      </c>
      <c r="F226" s="23">
        <v>75021.70809</v>
      </c>
      <c r="G226" s="23">
        <v>2535.2919099999999</v>
      </c>
      <c r="H226" s="23">
        <v>0</v>
      </c>
    </row>
    <row r="227" spans="1:8" outlineLevel="2" x14ac:dyDescent="0.2">
      <c r="A227" s="9">
        <v>215</v>
      </c>
      <c r="B227" s="21" t="s">
        <v>216</v>
      </c>
      <c r="C227" s="21" t="s">
        <v>226</v>
      </c>
      <c r="D227" s="21"/>
      <c r="E227" s="25" t="s">
        <v>227</v>
      </c>
      <c r="F227" s="23">
        <f>F228</f>
        <v>0</v>
      </c>
      <c r="G227" s="23">
        <f>G228</f>
        <v>21840</v>
      </c>
      <c r="H227" s="23">
        <f>H228</f>
        <v>16472.400000000001</v>
      </c>
    </row>
    <row r="228" spans="1:8" outlineLevel="2" x14ac:dyDescent="0.2">
      <c r="A228" s="9">
        <v>216</v>
      </c>
      <c r="B228" s="21" t="s">
        <v>216</v>
      </c>
      <c r="C228" s="21" t="s">
        <v>226</v>
      </c>
      <c r="D228" s="21" t="s">
        <v>36</v>
      </c>
      <c r="E228" s="22" t="s">
        <v>37</v>
      </c>
      <c r="F228" s="23">
        <v>0</v>
      </c>
      <c r="G228" s="23">
        <v>21840</v>
      </c>
      <c r="H228" s="23">
        <v>16472.400000000001</v>
      </c>
    </row>
    <row r="229" spans="1:8" outlineLevel="1" x14ac:dyDescent="0.2">
      <c r="A229" s="9">
        <v>217</v>
      </c>
      <c r="B229" s="15" t="s">
        <v>228</v>
      </c>
      <c r="C229" s="21"/>
      <c r="D229" s="15"/>
      <c r="E229" s="16" t="s">
        <v>229</v>
      </c>
      <c r="F229" s="17">
        <f>F240+F230+F233</f>
        <v>37111.221250000002</v>
      </c>
      <c r="G229" s="17">
        <f>G240+G230+G233</f>
        <v>21260.6</v>
      </c>
      <c r="H229" s="17">
        <f>H240+H230+H233</f>
        <v>22025.599999999999</v>
      </c>
    </row>
    <row r="230" spans="1:8" ht="38.25" outlineLevel="2" x14ac:dyDescent="0.2">
      <c r="A230" s="9">
        <v>218</v>
      </c>
      <c r="B230" s="18" t="s">
        <v>228</v>
      </c>
      <c r="C230" s="18" t="s">
        <v>230</v>
      </c>
      <c r="D230" s="18"/>
      <c r="E230" s="70" t="s">
        <v>231</v>
      </c>
      <c r="F230" s="20">
        <f t="shared" ref="F230:H231" si="8">F231</f>
        <v>1010</v>
      </c>
      <c r="G230" s="20">
        <f t="shared" si="8"/>
        <v>1050.4000000000001</v>
      </c>
      <c r="H230" s="20">
        <f t="shared" si="8"/>
        <v>1092.4000000000001</v>
      </c>
    </row>
    <row r="231" spans="1:8" ht="25.5" x14ac:dyDescent="0.2">
      <c r="A231" s="9">
        <v>219</v>
      </c>
      <c r="B231" s="26" t="s">
        <v>228</v>
      </c>
      <c r="C231" s="21" t="s">
        <v>232</v>
      </c>
      <c r="D231" s="26"/>
      <c r="E231" s="52" t="s">
        <v>233</v>
      </c>
      <c r="F231" s="23">
        <f t="shared" si="8"/>
        <v>1010</v>
      </c>
      <c r="G231" s="23">
        <f t="shared" si="8"/>
        <v>1050.4000000000001</v>
      </c>
      <c r="H231" s="23">
        <f t="shared" si="8"/>
        <v>1092.4000000000001</v>
      </c>
    </row>
    <row r="232" spans="1:8" ht="25.5" x14ac:dyDescent="0.2">
      <c r="A232" s="9">
        <v>220</v>
      </c>
      <c r="B232" s="26" t="s">
        <v>228</v>
      </c>
      <c r="C232" s="21" t="s">
        <v>232</v>
      </c>
      <c r="D232" s="26" t="s">
        <v>129</v>
      </c>
      <c r="E232" s="52" t="s">
        <v>177</v>
      </c>
      <c r="F232" s="23">
        <v>1010</v>
      </c>
      <c r="G232" s="23">
        <v>1050.4000000000001</v>
      </c>
      <c r="H232" s="23">
        <v>1092.4000000000001</v>
      </c>
    </row>
    <row r="233" spans="1:8" ht="38.25" x14ac:dyDescent="0.2">
      <c r="A233" s="9">
        <v>221</v>
      </c>
      <c r="B233" s="31" t="s">
        <v>228</v>
      </c>
      <c r="C233" s="18" t="s">
        <v>234</v>
      </c>
      <c r="D233" s="31"/>
      <c r="E233" s="54" t="s">
        <v>235</v>
      </c>
      <c r="F233" s="20">
        <f>F234+F236+F238</f>
        <v>1055.0999999999999</v>
      </c>
      <c r="G233" s="20">
        <f>G234+G236+G238</f>
        <v>0</v>
      </c>
      <c r="H233" s="20">
        <f>H234+H236+H238</f>
        <v>0</v>
      </c>
    </row>
    <row r="234" spans="1:8" x14ac:dyDescent="0.2">
      <c r="A234" s="9">
        <v>222</v>
      </c>
      <c r="B234" s="26" t="s">
        <v>228</v>
      </c>
      <c r="C234" s="21" t="s">
        <v>236</v>
      </c>
      <c r="D234" s="26"/>
      <c r="E234" s="42" t="s">
        <v>237</v>
      </c>
      <c r="F234" s="23">
        <f>F235</f>
        <v>200</v>
      </c>
      <c r="G234" s="23">
        <f>G235</f>
        <v>0</v>
      </c>
      <c r="H234" s="23">
        <f>H235</f>
        <v>0</v>
      </c>
    </row>
    <row r="235" spans="1:8" x14ac:dyDescent="0.2">
      <c r="A235" s="9">
        <v>223</v>
      </c>
      <c r="B235" s="26" t="s">
        <v>228</v>
      </c>
      <c r="C235" s="21" t="s">
        <v>236</v>
      </c>
      <c r="D235" s="26" t="s">
        <v>36</v>
      </c>
      <c r="E235" s="24" t="s">
        <v>37</v>
      </c>
      <c r="F235" s="23">
        <v>200</v>
      </c>
      <c r="G235" s="23">
        <v>0</v>
      </c>
      <c r="H235" s="23">
        <v>0</v>
      </c>
    </row>
    <row r="236" spans="1:8" x14ac:dyDescent="0.2">
      <c r="A236" s="9">
        <v>224</v>
      </c>
      <c r="B236" s="26" t="s">
        <v>228</v>
      </c>
      <c r="C236" s="21" t="s">
        <v>238</v>
      </c>
      <c r="D236" s="26"/>
      <c r="E236" s="24" t="s">
        <v>239</v>
      </c>
      <c r="F236" s="23">
        <f>F237</f>
        <v>85.6</v>
      </c>
      <c r="G236" s="23">
        <f>G237</f>
        <v>0</v>
      </c>
      <c r="H236" s="23">
        <f>H237</f>
        <v>0</v>
      </c>
    </row>
    <row r="237" spans="1:8" x14ac:dyDescent="0.2">
      <c r="A237" s="9">
        <v>225</v>
      </c>
      <c r="B237" s="26" t="s">
        <v>228</v>
      </c>
      <c r="C237" s="21" t="s">
        <v>238</v>
      </c>
      <c r="D237" s="26" t="s">
        <v>36</v>
      </c>
      <c r="E237" s="24" t="s">
        <v>37</v>
      </c>
      <c r="F237" s="23">
        <v>85.6</v>
      </c>
      <c r="G237" s="23">
        <v>0</v>
      </c>
      <c r="H237" s="23">
        <v>0</v>
      </c>
    </row>
    <row r="238" spans="1:8" ht="38.25" x14ac:dyDescent="0.2">
      <c r="A238" s="9">
        <v>226</v>
      </c>
      <c r="B238" s="26" t="s">
        <v>228</v>
      </c>
      <c r="C238" s="21" t="s">
        <v>240</v>
      </c>
      <c r="D238" s="26"/>
      <c r="E238" s="24" t="s">
        <v>241</v>
      </c>
      <c r="F238" s="23">
        <f>F239</f>
        <v>769.5</v>
      </c>
      <c r="G238" s="23">
        <f>G239</f>
        <v>0</v>
      </c>
      <c r="H238" s="23">
        <f>H239</f>
        <v>0</v>
      </c>
    </row>
    <row r="239" spans="1:8" x14ac:dyDescent="0.2">
      <c r="A239" s="9">
        <v>227</v>
      </c>
      <c r="B239" s="26" t="s">
        <v>228</v>
      </c>
      <c r="C239" s="21" t="s">
        <v>240</v>
      </c>
      <c r="D239" s="26" t="s">
        <v>36</v>
      </c>
      <c r="E239" s="24" t="s">
        <v>37</v>
      </c>
      <c r="F239" s="23">
        <v>769.5</v>
      </c>
      <c r="G239" s="23">
        <v>0</v>
      </c>
      <c r="H239" s="23">
        <v>0</v>
      </c>
    </row>
    <row r="240" spans="1:8" outlineLevel="2" x14ac:dyDescent="0.2">
      <c r="A240" s="9">
        <v>228</v>
      </c>
      <c r="B240" s="18" t="s">
        <v>228</v>
      </c>
      <c r="C240" s="18" t="s">
        <v>26</v>
      </c>
      <c r="D240" s="18"/>
      <c r="E240" s="19" t="s">
        <v>27</v>
      </c>
      <c r="F240" s="20">
        <f>F243+F252+F258+F241+F250</f>
        <v>35046.121250000004</v>
      </c>
      <c r="G240" s="20">
        <f>G243+G252+G258+G241+G250</f>
        <v>20210.199999999997</v>
      </c>
      <c r="H240" s="20">
        <f>H243+H252+H258+H241+H250</f>
        <v>20933.199999999997</v>
      </c>
    </row>
    <row r="241" spans="1:8" ht="25.5" outlineLevel="2" x14ac:dyDescent="0.2">
      <c r="A241" s="9">
        <v>229</v>
      </c>
      <c r="B241" s="26" t="s">
        <v>228</v>
      </c>
      <c r="C241" s="26" t="s">
        <v>242</v>
      </c>
      <c r="D241" s="26"/>
      <c r="E241" s="22" t="s">
        <v>243</v>
      </c>
      <c r="F241" s="23">
        <f>F242</f>
        <v>10700</v>
      </c>
      <c r="G241" s="23">
        <f>G242</f>
        <v>82</v>
      </c>
      <c r="H241" s="23">
        <f>H242</f>
        <v>0</v>
      </c>
    </row>
    <row r="242" spans="1:8" outlineLevel="2" x14ac:dyDescent="0.2">
      <c r="A242" s="9">
        <v>230</v>
      </c>
      <c r="B242" s="26" t="s">
        <v>228</v>
      </c>
      <c r="C242" s="26" t="s">
        <v>242</v>
      </c>
      <c r="D242" s="26" t="s">
        <v>36</v>
      </c>
      <c r="E242" s="24" t="s">
        <v>37</v>
      </c>
      <c r="F242" s="23">
        <v>10700</v>
      </c>
      <c r="G242" s="23">
        <v>82</v>
      </c>
      <c r="H242" s="23">
        <v>0</v>
      </c>
    </row>
    <row r="243" spans="1:8" ht="63.75" outlineLevel="2" x14ac:dyDescent="0.2">
      <c r="A243" s="9">
        <v>231</v>
      </c>
      <c r="B243" s="21" t="s">
        <v>228</v>
      </c>
      <c r="C243" s="21" t="s">
        <v>210</v>
      </c>
      <c r="D243" s="21"/>
      <c r="E243" s="24" t="s">
        <v>211</v>
      </c>
      <c r="F243" s="23">
        <f>SUM(F244:F249)</f>
        <v>14524.914200000001</v>
      </c>
      <c r="G243" s="23">
        <f>SUM(G244:G249)</f>
        <v>13398.300000000001</v>
      </c>
      <c r="H243" s="23">
        <f>SUM(H244:H249)</f>
        <v>13934.199999999999</v>
      </c>
    </row>
    <row r="244" spans="1:8" outlineLevel="2" x14ac:dyDescent="0.2">
      <c r="A244" s="9">
        <v>232</v>
      </c>
      <c r="B244" s="21" t="s">
        <v>228</v>
      </c>
      <c r="C244" s="21" t="s">
        <v>210</v>
      </c>
      <c r="D244" s="21" t="s">
        <v>89</v>
      </c>
      <c r="E244" s="22" t="s">
        <v>90</v>
      </c>
      <c r="F244" s="23">
        <v>10440.96991</v>
      </c>
      <c r="G244" s="23">
        <v>9605.9</v>
      </c>
      <c r="H244" s="23">
        <v>9990.1</v>
      </c>
    </row>
    <row r="245" spans="1:8" ht="25.5" outlineLevel="2" x14ac:dyDescent="0.2">
      <c r="A245" s="9">
        <v>233</v>
      </c>
      <c r="B245" s="21" t="s">
        <v>228</v>
      </c>
      <c r="C245" s="21" t="s">
        <v>210</v>
      </c>
      <c r="D245" s="21" t="s">
        <v>149</v>
      </c>
      <c r="E245" s="55" t="s">
        <v>150</v>
      </c>
      <c r="F245" s="23">
        <v>0</v>
      </c>
      <c r="G245" s="23">
        <v>0.5</v>
      </c>
      <c r="H245" s="23">
        <v>0.5</v>
      </c>
    </row>
    <row r="246" spans="1:8" ht="38.25" outlineLevel="2" x14ac:dyDescent="0.2">
      <c r="A246" s="9">
        <v>234</v>
      </c>
      <c r="B246" s="21" t="s">
        <v>228</v>
      </c>
      <c r="C246" s="21" t="s">
        <v>210</v>
      </c>
      <c r="D246" s="21" t="s">
        <v>91</v>
      </c>
      <c r="E246" s="22" t="s">
        <v>92</v>
      </c>
      <c r="F246" s="23">
        <v>2961.7</v>
      </c>
      <c r="G246" s="23">
        <v>2663.3</v>
      </c>
      <c r="H246" s="23">
        <v>2769.9</v>
      </c>
    </row>
    <row r="247" spans="1:8" outlineLevel="2" x14ac:dyDescent="0.2">
      <c r="A247" s="9">
        <v>235</v>
      </c>
      <c r="B247" s="21" t="s">
        <v>228</v>
      </c>
      <c r="C247" s="21" t="s">
        <v>210</v>
      </c>
      <c r="D247" s="21" t="s">
        <v>36</v>
      </c>
      <c r="E247" s="24" t="s">
        <v>37</v>
      </c>
      <c r="F247" s="23">
        <v>1018.24429</v>
      </c>
      <c r="G247" s="23">
        <v>997.9</v>
      </c>
      <c r="H247" s="23">
        <v>1037.8</v>
      </c>
    </row>
    <row r="248" spans="1:8" outlineLevel="2" x14ac:dyDescent="0.2">
      <c r="A248" s="9">
        <v>236</v>
      </c>
      <c r="B248" s="21" t="s">
        <v>228</v>
      </c>
      <c r="C248" s="21" t="s">
        <v>210</v>
      </c>
      <c r="D248" s="21" t="s">
        <v>93</v>
      </c>
      <c r="E248" s="28" t="s">
        <v>94</v>
      </c>
      <c r="F248" s="23">
        <v>0</v>
      </c>
      <c r="G248" s="23">
        <v>0.1</v>
      </c>
      <c r="H248" s="23">
        <v>0.1</v>
      </c>
    </row>
    <row r="249" spans="1:8" outlineLevel="2" x14ac:dyDescent="0.2">
      <c r="A249" s="9">
        <v>237</v>
      </c>
      <c r="B249" s="21" t="s">
        <v>228</v>
      </c>
      <c r="C249" s="21" t="s">
        <v>210</v>
      </c>
      <c r="D249" s="21" t="s">
        <v>48</v>
      </c>
      <c r="E249" s="28" t="s">
        <v>49</v>
      </c>
      <c r="F249" s="23">
        <v>104</v>
      </c>
      <c r="G249" s="23">
        <v>130.6</v>
      </c>
      <c r="H249" s="23">
        <v>135.80000000000001</v>
      </c>
    </row>
    <row r="250" spans="1:8" ht="78" customHeight="1" outlineLevel="2" x14ac:dyDescent="0.2">
      <c r="A250" s="9">
        <v>238</v>
      </c>
      <c r="B250" s="26" t="s">
        <v>228</v>
      </c>
      <c r="C250" s="21" t="s">
        <v>244</v>
      </c>
      <c r="D250" s="26"/>
      <c r="E250" s="24" t="s">
        <v>245</v>
      </c>
      <c r="F250" s="23">
        <f>F251</f>
        <v>142.80000000000001</v>
      </c>
      <c r="G250" s="23">
        <f>G251</f>
        <v>124.8</v>
      </c>
      <c r="H250" s="23">
        <f>H251</f>
        <v>129.80000000000001</v>
      </c>
    </row>
    <row r="251" spans="1:8" outlineLevel="2" x14ac:dyDescent="0.2">
      <c r="A251" s="9">
        <v>239</v>
      </c>
      <c r="B251" s="26" t="s">
        <v>228</v>
      </c>
      <c r="C251" s="21" t="s">
        <v>244</v>
      </c>
      <c r="D251" s="26" t="s">
        <v>36</v>
      </c>
      <c r="E251" s="24" t="s">
        <v>37</v>
      </c>
      <c r="F251" s="23">
        <v>142.80000000000001</v>
      </c>
      <c r="G251" s="23">
        <v>124.8</v>
      </c>
      <c r="H251" s="23">
        <v>129.80000000000001</v>
      </c>
    </row>
    <row r="252" spans="1:8" ht="25.5" outlineLevel="2" x14ac:dyDescent="0.2">
      <c r="A252" s="9">
        <v>240</v>
      </c>
      <c r="B252" s="21" t="s">
        <v>228</v>
      </c>
      <c r="C252" s="26" t="s">
        <v>246</v>
      </c>
      <c r="D252" s="21"/>
      <c r="E252" s="52" t="s">
        <v>247</v>
      </c>
      <c r="F252" s="32">
        <f>SUM(F253:F257)</f>
        <v>9658.4070499999998</v>
      </c>
      <c r="G252" s="32">
        <f>SUM(G253:G257)</f>
        <v>6584.2999999999993</v>
      </c>
      <c r="H252" s="32">
        <f>SUM(H253:H257)</f>
        <v>6847.5999999999995</v>
      </c>
    </row>
    <row r="253" spans="1:8" outlineLevel="2" x14ac:dyDescent="0.2">
      <c r="A253" s="9">
        <v>241</v>
      </c>
      <c r="B253" s="21" t="s">
        <v>228</v>
      </c>
      <c r="C253" s="26" t="s">
        <v>246</v>
      </c>
      <c r="D253" s="21" t="s">
        <v>89</v>
      </c>
      <c r="E253" s="22" t="s">
        <v>90</v>
      </c>
      <c r="F253" s="32">
        <v>6914.3985000000002</v>
      </c>
      <c r="G253" s="32">
        <v>4652.8999999999996</v>
      </c>
      <c r="H253" s="32">
        <v>4839</v>
      </c>
    </row>
    <row r="254" spans="1:8" ht="38.25" outlineLevel="2" x14ac:dyDescent="0.2">
      <c r="A254" s="9">
        <v>242</v>
      </c>
      <c r="B254" s="21" t="s">
        <v>228</v>
      </c>
      <c r="C254" s="26" t="s">
        <v>246</v>
      </c>
      <c r="D254" s="21" t="s">
        <v>91</v>
      </c>
      <c r="E254" s="22" t="s">
        <v>92</v>
      </c>
      <c r="F254" s="32">
        <v>2088.1483499999999</v>
      </c>
      <c r="G254" s="32">
        <v>1263.4000000000001</v>
      </c>
      <c r="H254" s="32">
        <v>1313.9</v>
      </c>
    </row>
    <row r="255" spans="1:8" outlineLevel="2" x14ac:dyDescent="0.2">
      <c r="A255" s="9">
        <v>243</v>
      </c>
      <c r="B255" s="21" t="s">
        <v>228</v>
      </c>
      <c r="C255" s="26" t="s">
        <v>246</v>
      </c>
      <c r="D255" s="21" t="s">
        <v>36</v>
      </c>
      <c r="E255" s="24" t="s">
        <v>37</v>
      </c>
      <c r="F255" s="32">
        <v>420.02519999999998</v>
      </c>
      <c r="G255" s="32">
        <v>468.9</v>
      </c>
      <c r="H255" s="32">
        <v>487.7</v>
      </c>
    </row>
    <row r="256" spans="1:8" outlineLevel="2" x14ac:dyDescent="0.2">
      <c r="A256" s="9">
        <v>244</v>
      </c>
      <c r="B256" s="21" t="s">
        <v>228</v>
      </c>
      <c r="C256" s="26" t="s">
        <v>246</v>
      </c>
      <c r="D256" s="21" t="s">
        <v>145</v>
      </c>
      <c r="E256" s="24" t="s">
        <v>146</v>
      </c>
      <c r="F256" s="32">
        <v>44.435000000000002</v>
      </c>
      <c r="G256" s="32">
        <v>0</v>
      </c>
      <c r="H256" s="32">
        <v>0</v>
      </c>
    </row>
    <row r="257" spans="1:8" outlineLevel="2" x14ac:dyDescent="0.2">
      <c r="A257" s="9">
        <v>245</v>
      </c>
      <c r="B257" s="21" t="s">
        <v>228</v>
      </c>
      <c r="C257" s="26" t="s">
        <v>246</v>
      </c>
      <c r="D257" s="21" t="s">
        <v>48</v>
      </c>
      <c r="E257" s="28" t="s">
        <v>49</v>
      </c>
      <c r="F257" s="32">
        <v>191.4</v>
      </c>
      <c r="G257" s="32">
        <v>199.1</v>
      </c>
      <c r="H257" s="32">
        <v>207</v>
      </c>
    </row>
    <row r="258" spans="1:8" outlineLevel="2" x14ac:dyDescent="0.2">
      <c r="A258" s="9">
        <v>246</v>
      </c>
      <c r="B258" s="26" t="s">
        <v>228</v>
      </c>
      <c r="C258" s="26" t="s">
        <v>248</v>
      </c>
      <c r="D258" s="26"/>
      <c r="E258" s="52" t="s">
        <v>249</v>
      </c>
      <c r="F258" s="23">
        <f>F259</f>
        <v>20</v>
      </c>
      <c r="G258" s="23">
        <f>G259</f>
        <v>20.8</v>
      </c>
      <c r="H258" s="23">
        <f>H259</f>
        <v>21.6</v>
      </c>
    </row>
    <row r="259" spans="1:8" outlineLevel="2" x14ac:dyDescent="0.2">
      <c r="A259" s="9">
        <v>247</v>
      </c>
      <c r="B259" s="26" t="s">
        <v>228</v>
      </c>
      <c r="C259" s="26" t="s">
        <v>248</v>
      </c>
      <c r="D259" s="26" t="s">
        <v>36</v>
      </c>
      <c r="E259" s="24" t="s">
        <v>37</v>
      </c>
      <c r="F259" s="23">
        <v>20</v>
      </c>
      <c r="G259" s="23">
        <v>20.8</v>
      </c>
      <c r="H259" s="23">
        <v>21.6</v>
      </c>
    </row>
    <row r="260" spans="1:8" ht="13.5" outlineLevel="2" x14ac:dyDescent="0.25">
      <c r="A260" s="9">
        <v>248</v>
      </c>
      <c r="B260" s="44" t="s">
        <v>250</v>
      </c>
      <c r="C260" s="45"/>
      <c r="D260" s="45"/>
      <c r="E260" s="46" t="s">
        <v>251</v>
      </c>
      <c r="F260" s="47">
        <f>F261+F292+F373+F341</f>
        <v>1720267.4211200001</v>
      </c>
      <c r="G260" s="47">
        <f>G261+G292+G373+G341</f>
        <v>134793.16270000002</v>
      </c>
      <c r="H260" s="47">
        <f>H261+H292+H373+H341</f>
        <v>142275.9</v>
      </c>
    </row>
    <row r="261" spans="1:8" outlineLevel="2" x14ac:dyDescent="0.2">
      <c r="A261" s="9">
        <v>249</v>
      </c>
      <c r="B261" s="15" t="s">
        <v>252</v>
      </c>
      <c r="C261" s="15"/>
      <c r="D261" s="15"/>
      <c r="E261" s="16" t="s">
        <v>253</v>
      </c>
      <c r="F261" s="17">
        <f>F262+F289+F283</f>
        <v>143687.27717000002</v>
      </c>
      <c r="G261" s="17">
        <f>G262+G289+G283</f>
        <v>5540.1</v>
      </c>
      <c r="H261" s="17">
        <f>H262+H289+H283</f>
        <v>5761.7</v>
      </c>
    </row>
    <row r="262" spans="1:8" ht="38.25" outlineLevel="2" x14ac:dyDescent="0.2">
      <c r="A262" s="9">
        <v>250</v>
      </c>
      <c r="B262" s="18" t="s">
        <v>252</v>
      </c>
      <c r="C262" s="18" t="s">
        <v>254</v>
      </c>
      <c r="D262" s="18"/>
      <c r="E262" s="71" t="s">
        <v>255</v>
      </c>
      <c r="F262" s="20">
        <f>F266+F263</f>
        <v>135592.27717000002</v>
      </c>
      <c r="G262" s="20">
        <f>G266+G263</f>
        <v>3045.1</v>
      </c>
      <c r="H262" s="20">
        <f>H266+H263</f>
        <v>3166.9</v>
      </c>
    </row>
    <row r="263" spans="1:8" ht="81" outlineLevel="2" x14ac:dyDescent="0.25">
      <c r="A263" s="9">
        <v>251</v>
      </c>
      <c r="B263" s="57" t="s">
        <v>252</v>
      </c>
      <c r="C263" s="57" t="s">
        <v>256</v>
      </c>
      <c r="D263" s="57"/>
      <c r="E263" s="72" t="s">
        <v>257</v>
      </c>
      <c r="F263" s="59">
        <f t="shared" ref="F263:H264" si="9">F264</f>
        <v>2874.2038600000001</v>
      </c>
      <c r="G263" s="59">
        <f t="shared" si="9"/>
        <v>757.1</v>
      </c>
      <c r="H263" s="59">
        <f t="shared" si="9"/>
        <v>787.4</v>
      </c>
    </row>
    <row r="264" spans="1:8" ht="25.5" outlineLevel="2" x14ac:dyDescent="0.2">
      <c r="A264" s="9">
        <v>252</v>
      </c>
      <c r="B264" s="26" t="s">
        <v>252</v>
      </c>
      <c r="C264" s="21" t="s">
        <v>258</v>
      </c>
      <c r="D264" s="26"/>
      <c r="E264" s="73" t="s">
        <v>259</v>
      </c>
      <c r="F264" s="23">
        <f t="shared" si="9"/>
        <v>2874.2038600000001</v>
      </c>
      <c r="G264" s="23">
        <f t="shared" si="9"/>
        <v>757.1</v>
      </c>
      <c r="H264" s="23">
        <f t="shared" si="9"/>
        <v>787.4</v>
      </c>
    </row>
    <row r="265" spans="1:8" outlineLevel="2" x14ac:dyDescent="0.2">
      <c r="A265" s="9">
        <v>253</v>
      </c>
      <c r="B265" s="26" t="s">
        <v>252</v>
      </c>
      <c r="C265" s="21" t="s">
        <v>258</v>
      </c>
      <c r="D265" s="26" t="s">
        <v>36</v>
      </c>
      <c r="E265" s="24" t="s">
        <v>37</v>
      </c>
      <c r="F265" s="23">
        <v>2874.2038600000001</v>
      </c>
      <c r="G265" s="23">
        <v>757.1</v>
      </c>
      <c r="H265" s="23">
        <v>787.4</v>
      </c>
    </row>
    <row r="266" spans="1:8" ht="40.5" outlineLevel="2" x14ac:dyDescent="0.25">
      <c r="A266" s="9">
        <v>254</v>
      </c>
      <c r="B266" s="74" t="s">
        <v>252</v>
      </c>
      <c r="C266" s="74" t="s">
        <v>260</v>
      </c>
      <c r="D266" s="57"/>
      <c r="E266" s="72" t="s">
        <v>261</v>
      </c>
      <c r="F266" s="59">
        <f>F267+F269+F273+F275+F271+F281+F279+F277</f>
        <v>132718.07331000001</v>
      </c>
      <c r="G266" s="59">
        <f>G267+G269+G273+G275+G271+G281+G279+G277</f>
        <v>2288</v>
      </c>
      <c r="H266" s="59">
        <f>H267+H269+H273+H275+H271+H281+H279+H277</f>
        <v>2379.5</v>
      </c>
    </row>
    <row r="267" spans="1:8" ht="25.5" outlineLevel="2" x14ac:dyDescent="0.2">
      <c r="A267" s="9">
        <v>255</v>
      </c>
      <c r="B267" s="26" t="s">
        <v>252</v>
      </c>
      <c r="C267" s="21" t="s">
        <v>262</v>
      </c>
      <c r="D267" s="26"/>
      <c r="E267" s="75" t="s">
        <v>263</v>
      </c>
      <c r="F267" s="23">
        <f>F268</f>
        <v>72851.396139999997</v>
      </c>
      <c r="G267" s="23">
        <f>G268</f>
        <v>0</v>
      </c>
      <c r="H267" s="23">
        <f>H268</f>
        <v>0</v>
      </c>
    </row>
    <row r="268" spans="1:8" ht="38.25" outlineLevel="2" x14ac:dyDescent="0.2">
      <c r="A268" s="9">
        <v>256</v>
      </c>
      <c r="B268" s="26" t="s">
        <v>252</v>
      </c>
      <c r="C268" s="21" t="s">
        <v>262</v>
      </c>
      <c r="D268" s="26" t="s">
        <v>264</v>
      </c>
      <c r="E268" s="76" t="s">
        <v>265</v>
      </c>
      <c r="F268" s="23">
        <v>72851.396139999997</v>
      </c>
      <c r="G268" s="23">
        <v>0</v>
      </c>
      <c r="H268" s="23">
        <v>0</v>
      </c>
    </row>
    <row r="269" spans="1:8" outlineLevel="2" x14ac:dyDescent="0.2">
      <c r="A269" s="9">
        <v>257</v>
      </c>
      <c r="B269" s="26" t="s">
        <v>252</v>
      </c>
      <c r="C269" s="26" t="s">
        <v>266</v>
      </c>
      <c r="D269" s="26"/>
      <c r="E269" s="25" t="s">
        <v>267</v>
      </c>
      <c r="F269" s="23">
        <f>F270</f>
        <v>55</v>
      </c>
      <c r="G269" s="23">
        <f>G270</f>
        <v>2190.1999999999998</v>
      </c>
      <c r="H269" s="23">
        <f>H270</f>
        <v>2277.8000000000002</v>
      </c>
    </row>
    <row r="270" spans="1:8" outlineLevel="2" x14ac:dyDescent="0.2">
      <c r="A270" s="9">
        <v>258</v>
      </c>
      <c r="B270" s="26" t="s">
        <v>252</v>
      </c>
      <c r="C270" s="26" t="s">
        <v>266</v>
      </c>
      <c r="D270" s="26" t="s">
        <v>36</v>
      </c>
      <c r="E270" s="24" t="s">
        <v>37</v>
      </c>
      <c r="F270" s="23">
        <v>55</v>
      </c>
      <c r="G270" s="23">
        <v>2190.1999999999998</v>
      </c>
      <c r="H270" s="23">
        <v>2277.8000000000002</v>
      </c>
    </row>
    <row r="271" spans="1:8" ht="38.25" outlineLevel="2" x14ac:dyDescent="0.2">
      <c r="A271" s="9">
        <v>259</v>
      </c>
      <c r="B271" s="26" t="s">
        <v>252</v>
      </c>
      <c r="C271" s="21" t="s">
        <v>268</v>
      </c>
      <c r="D271" s="26"/>
      <c r="E271" s="24" t="s">
        <v>269</v>
      </c>
      <c r="F271" s="23">
        <f>F272</f>
        <v>10981</v>
      </c>
      <c r="G271" s="23">
        <f>G272</f>
        <v>0</v>
      </c>
      <c r="H271" s="23">
        <f>H272</f>
        <v>0</v>
      </c>
    </row>
    <row r="272" spans="1:8" outlineLevel="2" x14ac:dyDescent="0.2">
      <c r="A272" s="9">
        <v>260</v>
      </c>
      <c r="B272" s="26" t="s">
        <v>252</v>
      </c>
      <c r="C272" s="21" t="s">
        <v>268</v>
      </c>
      <c r="D272" s="26" t="s">
        <v>48</v>
      </c>
      <c r="E272" s="41" t="s">
        <v>49</v>
      </c>
      <c r="F272" s="23">
        <v>10981</v>
      </c>
      <c r="G272" s="23">
        <v>0</v>
      </c>
      <c r="H272" s="23">
        <v>0</v>
      </c>
    </row>
    <row r="273" spans="1:8" ht="25.5" outlineLevel="2" x14ac:dyDescent="0.2">
      <c r="A273" s="9">
        <v>261</v>
      </c>
      <c r="B273" s="26" t="s">
        <v>252</v>
      </c>
      <c r="C273" s="26" t="s">
        <v>270</v>
      </c>
      <c r="D273" s="26"/>
      <c r="E273" s="25" t="s">
        <v>271</v>
      </c>
      <c r="F273" s="23">
        <f>F274</f>
        <v>137.5</v>
      </c>
      <c r="G273" s="23">
        <f>G274</f>
        <v>25</v>
      </c>
      <c r="H273" s="23">
        <f>H274</f>
        <v>26</v>
      </c>
    </row>
    <row r="274" spans="1:8" outlineLevel="2" x14ac:dyDescent="0.2">
      <c r="A274" s="9">
        <v>262</v>
      </c>
      <c r="B274" s="26" t="s">
        <v>252</v>
      </c>
      <c r="C274" s="26" t="s">
        <v>270</v>
      </c>
      <c r="D274" s="26" t="s">
        <v>36</v>
      </c>
      <c r="E274" s="24" t="s">
        <v>37</v>
      </c>
      <c r="F274" s="23">
        <v>137.5</v>
      </c>
      <c r="G274" s="23">
        <v>25</v>
      </c>
      <c r="H274" s="23">
        <v>26</v>
      </c>
    </row>
    <row r="275" spans="1:8" ht="25.5" outlineLevel="2" x14ac:dyDescent="0.2">
      <c r="A275" s="9">
        <v>263</v>
      </c>
      <c r="B275" s="26" t="s">
        <v>252</v>
      </c>
      <c r="C275" s="26" t="s">
        <v>272</v>
      </c>
      <c r="D275" s="26"/>
      <c r="E275" s="24" t="s">
        <v>273</v>
      </c>
      <c r="F275" s="23">
        <f>F276</f>
        <v>70</v>
      </c>
      <c r="G275" s="23">
        <f>G276</f>
        <v>72.8</v>
      </c>
      <c r="H275" s="23">
        <f>H276</f>
        <v>75.7</v>
      </c>
    </row>
    <row r="276" spans="1:8" outlineLevel="2" x14ac:dyDescent="0.2">
      <c r="A276" s="9">
        <v>264</v>
      </c>
      <c r="B276" s="26" t="s">
        <v>252</v>
      </c>
      <c r="C276" s="26" t="s">
        <v>272</v>
      </c>
      <c r="D276" s="26" t="s">
        <v>36</v>
      </c>
      <c r="E276" s="24" t="s">
        <v>37</v>
      </c>
      <c r="F276" s="23">
        <v>70</v>
      </c>
      <c r="G276" s="23">
        <v>72.8</v>
      </c>
      <c r="H276" s="23">
        <v>75.7</v>
      </c>
    </row>
    <row r="277" spans="1:8" ht="38.25" outlineLevel="2" x14ac:dyDescent="0.2">
      <c r="A277" s="9">
        <v>265</v>
      </c>
      <c r="B277" s="26" t="s">
        <v>252</v>
      </c>
      <c r="C277" s="77" t="s">
        <v>274</v>
      </c>
      <c r="D277" s="26"/>
      <c r="E277" s="24" t="s">
        <v>275</v>
      </c>
      <c r="F277" s="23">
        <f>F278</f>
        <v>17342.66102</v>
      </c>
      <c r="G277" s="23">
        <f>G278</f>
        <v>0</v>
      </c>
      <c r="H277" s="23">
        <f>H278</f>
        <v>0</v>
      </c>
    </row>
    <row r="278" spans="1:8" outlineLevel="2" x14ac:dyDescent="0.2">
      <c r="A278" s="9">
        <v>266</v>
      </c>
      <c r="B278" s="26" t="s">
        <v>252</v>
      </c>
      <c r="C278" s="77" t="s">
        <v>274</v>
      </c>
      <c r="D278" s="26" t="s">
        <v>48</v>
      </c>
      <c r="E278" s="41" t="s">
        <v>49</v>
      </c>
      <c r="F278" s="23">
        <v>17342.66102</v>
      </c>
      <c r="G278" s="23">
        <v>0</v>
      </c>
      <c r="H278" s="23">
        <v>0</v>
      </c>
    </row>
    <row r="279" spans="1:8" ht="38.25" outlineLevel="2" x14ac:dyDescent="0.2">
      <c r="A279" s="9">
        <v>267</v>
      </c>
      <c r="B279" s="26" t="s">
        <v>252</v>
      </c>
      <c r="C279" s="77" t="s">
        <v>276</v>
      </c>
      <c r="D279" s="26"/>
      <c r="E279" s="24" t="s">
        <v>277</v>
      </c>
      <c r="F279" s="23">
        <f>F280</f>
        <v>30750.432560000001</v>
      </c>
      <c r="G279" s="23">
        <f>G280</f>
        <v>0</v>
      </c>
      <c r="H279" s="23">
        <f>H280</f>
        <v>0</v>
      </c>
    </row>
    <row r="280" spans="1:8" outlineLevel="2" x14ac:dyDescent="0.2">
      <c r="A280" s="9">
        <v>268</v>
      </c>
      <c r="B280" s="26" t="s">
        <v>252</v>
      </c>
      <c r="C280" s="77" t="s">
        <v>276</v>
      </c>
      <c r="D280" s="26" t="s">
        <v>48</v>
      </c>
      <c r="E280" s="41" t="s">
        <v>49</v>
      </c>
      <c r="F280" s="23">
        <v>30750.432560000001</v>
      </c>
      <c r="G280" s="23">
        <v>0</v>
      </c>
      <c r="H280" s="23">
        <v>0</v>
      </c>
    </row>
    <row r="281" spans="1:8" ht="25.5" outlineLevel="2" x14ac:dyDescent="0.2">
      <c r="A281" s="9">
        <v>269</v>
      </c>
      <c r="B281" s="26" t="s">
        <v>252</v>
      </c>
      <c r="C281" s="26" t="s">
        <v>278</v>
      </c>
      <c r="D281" s="26"/>
      <c r="E281" s="24" t="s">
        <v>279</v>
      </c>
      <c r="F281" s="23">
        <f>F282</f>
        <v>530.08358999999996</v>
      </c>
      <c r="G281" s="23">
        <f>G282</f>
        <v>0</v>
      </c>
      <c r="H281" s="23">
        <f>H282</f>
        <v>0</v>
      </c>
    </row>
    <row r="282" spans="1:8" outlineLevel="2" x14ac:dyDescent="0.2">
      <c r="A282" s="9">
        <v>270</v>
      </c>
      <c r="B282" s="26" t="s">
        <v>252</v>
      </c>
      <c r="C282" s="26" t="s">
        <v>278</v>
      </c>
      <c r="D282" s="26" t="s">
        <v>48</v>
      </c>
      <c r="E282" s="41" t="s">
        <v>49</v>
      </c>
      <c r="F282" s="23">
        <v>530.08358999999996</v>
      </c>
      <c r="G282" s="23">
        <v>0</v>
      </c>
      <c r="H282" s="23">
        <v>0</v>
      </c>
    </row>
    <row r="283" spans="1:8" ht="38.25" outlineLevel="2" x14ac:dyDescent="0.2">
      <c r="A283" s="9">
        <v>271</v>
      </c>
      <c r="B283" s="18" t="s">
        <v>252</v>
      </c>
      <c r="C283" s="18" t="s">
        <v>280</v>
      </c>
      <c r="D283" s="26"/>
      <c r="E283" s="65" t="s">
        <v>281</v>
      </c>
      <c r="F283" s="20">
        <f>F284</f>
        <v>3995</v>
      </c>
      <c r="G283" s="20">
        <f t="shared" ref="G283:H285" si="10">G284</f>
        <v>623</v>
      </c>
      <c r="H283" s="20">
        <f t="shared" si="10"/>
        <v>647.9</v>
      </c>
    </row>
    <row r="284" spans="1:8" ht="27" outlineLevel="2" x14ac:dyDescent="0.25">
      <c r="A284" s="9">
        <v>272</v>
      </c>
      <c r="B284" s="74" t="s">
        <v>252</v>
      </c>
      <c r="C284" s="74" t="s">
        <v>282</v>
      </c>
      <c r="D284" s="74"/>
      <c r="E284" s="78" t="s">
        <v>283</v>
      </c>
      <c r="F284" s="59">
        <f>F285+F287</f>
        <v>3995</v>
      </c>
      <c r="G284" s="59">
        <f>G285+G287</f>
        <v>623</v>
      </c>
      <c r="H284" s="59">
        <f>H285+H287</f>
        <v>647.9</v>
      </c>
    </row>
    <row r="285" spans="1:8" outlineLevel="2" x14ac:dyDescent="0.2">
      <c r="A285" s="9">
        <v>273</v>
      </c>
      <c r="B285" s="26" t="s">
        <v>252</v>
      </c>
      <c r="C285" s="26" t="s">
        <v>284</v>
      </c>
      <c r="D285" s="26"/>
      <c r="E285" s="76" t="s">
        <v>285</v>
      </c>
      <c r="F285" s="23">
        <f>F286</f>
        <v>399.5</v>
      </c>
      <c r="G285" s="23">
        <f t="shared" si="10"/>
        <v>623</v>
      </c>
      <c r="H285" s="23">
        <f t="shared" si="10"/>
        <v>647.9</v>
      </c>
    </row>
    <row r="286" spans="1:8" ht="51" outlineLevel="2" x14ac:dyDescent="0.2">
      <c r="A286" s="9">
        <v>274</v>
      </c>
      <c r="B286" s="26" t="s">
        <v>252</v>
      </c>
      <c r="C286" s="26" t="s">
        <v>284</v>
      </c>
      <c r="D286" s="26" t="s">
        <v>206</v>
      </c>
      <c r="E286" s="22" t="s">
        <v>207</v>
      </c>
      <c r="F286" s="23">
        <v>399.5</v>
      </c>
      <c r="G286" s="23">
        <v>623</v>
      </c>
      <c r="H286" s="23">
        <v>647.9</v>
      </c>
    </row>
    <row r="287" spans="1:8" ht="25.5" outlineLevel="2" x14ac:dyDescent="0.2">
      <c r="A287" s="9">
        <v>275</v>
      </c>
      <c r="B287" s="26" t="s">
        <v>252</v>
      </c>
      <c r="C287" s="26" t="s">
        <v>286</v>
      </c>
      <c r="D287" s="26"/>
      <c r="E287" s="22" t="s">
        <v>287</v>
      </c>
      <c r="F287" s="23">
        <f>F288</f>
        <v>3595.5</v>
      </c>
      <c r="G287" s="23">
        <f>G288</f>
        <v>0</v>
      </c>
      <c r="H287" s="23">
        <f>H288</f>
        <v>0</v>
      </c>
    </row>
    <row r="288" spans="1:8" ht="51" outlineLevel="2" x14ac:dyDescent="0.2">
      <c r="A288" s="9">
        <v>276</v>
      </c>
      <c r="B288" s="26" t="s">
        <v>252</v>
      </c>
      <c r="C288" s="26" t="s">
        <v>286</v>
      </c>
      <c r="D288" s="26" t="s">
        <v>206</v>
      </c>
      <c r="E288" s="22" t="s">
        <v>207</v>
      </c>
      <c r="F288" s="23">
        <v>3595.5</v>
      </c>
      <c r="G288" s="23">
        <v>0</v>
      </c>
      <c r="H288" s="23">
        <v>0</v>
      </c>
    </row>
    <row r="289" spans="1:8" outlineLevel="2" x14ac:dyDescent="0.2">
      <c r="A289" s="9">
        <v>277</v>
      </c>
      <c r="B289" s="18" t="s">
        <v>252</v>
      </c>
      <c r="C289" s="18" t="s">
        <v>26</v>
      </c>
      <c r="D289" s="18"/>
      <c r="E289" s="19" t="s">
        <v>27</v>
      </c>
      <c r="F289" s="34">
        <f t="shared" ref="F289:H290" si="11">F290</f>
        <v>4100</v>
      </c>
      <c r="G289" s="34">
        <f t="shared" si="11"/>
        <v>1872</v>
      </c>
      <c r="H289" s="34">
        <f t="shared" si="11"/>
        <v>1946.9</v>
      </c>
    </row>
    <row r="290" spans="1:8" ht="25.5" outlineLevel="2" x14ac:dyDescent="0.2">
      <c r="A290" s="9">
        <v>278</v>
      </c>
      <c r="B290" s="21" t="s">
        <v>252</v>
      </c>
      <c r="C290" s="21" t="s">
        <v>288</v>
      </c>
      <c r="D290" s="21"/>
      <c r="E290" s="79" t="s">
        <v>289</v>
      </c>
      <c r="F290" s="32">
        <f t="shared" si="11"/>
        <v>4100</v>
      </c>
      <c r="G290" s="32">
        <f t="shared" si="11"/>
        <v>1872</v>
      </c>
      <c r="H290" s="32">
        <f t="shared" si="11"/>
        <v>1946.9</v>
      </c>
    </row>
    <row r="291" spans="1:8" outlineLevel="2" x14ac:dyDescent="0.2">
      <c r="A291" s="9">
        <v>279</v>
      </c>
      <c r="B291" s="21" t="s">
        <v>252</v>
      </c>
      <c r="C291" s="21" t="s">
        <v>288</v>
      </c>
      <c r="D291" s="21" t="s">
        <v>36</v>
      </c>
      <c r="E291" s="24" t="s">
        <v>37</v>
      </c>
      <c r="F291" s="32">
        <v>4100</v>
      </c>
      <c r="G291" s="32">
        <v>1872</v>
      </c>
      <c r="H291" s="32">
        <v>1946.9</v>
      </c>
    </row>
    <row r="292" spans="1:8" outlineLevel="2" x14ac:dyDescent="0.2">
      <c r="A292" s="9">
        <v>280</v>
      </c>
      <c r="B292" s="15" t="s">
        <v>290</v>
      </c>
      <c r="C292" s="15"/>
      <c r="D292" s="15"/>
      <c r="E292" s="16" t="s">
        <v>291</v>
      </c>
      <c r="F292" s="17">
        <f>F320+F293</f>
        <v>1391927.1077000001</v>
      </c>
      <c r="G292" s="17">
        <f>G320+G293</f>
        <v>53619.882700000002</v>
      </c>
      <c r="H292" s="17">
        <f>H320+H293</f>
        <v>57867.32</v>
      </c>
    </row>
    <row r="293" spans="1:8" ht="38.25" outlineLevel="2" x14ac:dyDescent="0.2">
      <c r="A293" s="9">
        <v>281</v>
      </c>
      <c r="B293" s="31" t="s">
        <v>290</v>
      </c>
      <c r="C293" s="31" t="s">
        <v>292</v>
      </c>
      <c r="D293" s="26"/>
      <c r="E293" s="71" t="s">
        <v>293</v>
      </c>
      <c r="F293" s="20">
        <f>F294</f>
        <v>1331910.7372600001</v>
      </c>
      <c r="G293" s="20">
        <f>G294</f>
        <v>45882.762699999999</v>
      </c>
      <c r="H293" s="20">
        <f>H294</f>
        <v>50000</v>
      </c>
    </row>
    <row r="294" spans="1:8" ht="40.5" outlineLevel="2" x14ac:dyDescent="0.25">
      <c r="A294" s="9">
        <v>282</v>
      </c>
      <c r="B294" s="74" t="s">
        <v>290</v>
      </c>
      <c r="C294" s="74" t="s">
        <v>294</v>
      </c>
      <c r="D294" s="74"/>
      <c r="E294" s="80" t="s">
        <v>295</v>
      </c>
      <c r="F294" s="59">
        <f>F295+F299+F301+F307+F309+F312+F297+F303+F305+F314+F316+F318</f>
        <v>1331910.7372600001</v>
      </c>
      <c r="G294" s="59">
        <f>G295+G299+G301+G307+G309+G312+G297+G303+G305+G314+G316+G318</f>
        <v>45882.762699999999</v>
      </c>
      <c r="H294" s="59">
        <f>H295+H299+H301+H307+H309+H312+H297+H303+H305+H314+H316+H318</f>
        <v>50000</v>
      </c>
    </row>
    <row r="295" spans="1:8" ht="25.5" outlineLevel="2" x14ac:dyDescent="0.2">
      <c r="A295" s="9">
        <v>283</v>
      </c>
      <c r="B295" s="26" t="s">
        <v>290</v>
      </c>
      <c r="C295" s="26" t="s">
        <v>296</v>
      </c>
      <c r="D295" s="26"/>
      <c r="E295" s="25" t="s">
        <v>297</v>
      </c>
      <c r="F295" s="23">
        <f>SUM(F296:F296)</f>
        <v>219818.5171</v>
      </c>
      <c r="G295" s="23">
        <f>SUM(G296:G296)</f>
        <v>0</v>
      </c>
      <c r="H295" s="23">
        <f>SUM(H296:H296)</f>
        <v>0</v>
      </c>
    </row>
    <row r="296" spans="1:8" ht="51" outlineLevel="2" x14ac:dyDescent="0.2">
      <c r="A296" s="9">
        <v>284</v>
      </c>
      <c r="B296" s="26" t="s">
        <v>290</v>
      </c>
      <c r="C296" s="26" t="s">
        <v>296</v>
      </c>
      <c r="D296" s="26" t="s">
        <v>298</v>
      </c>
      <c r="E296" s="22" t="s">
        <v>299</v>
      </c>
      <c r="F296" s="23">
        <v>219818.5171</v>
      </c>
      <c r="G296" s="23">
        <v>0</v>
      </c>
      <c r="H296" s="23">
        <v>0</v>
      </c>
    </row>
    <row r="297" spans="1:8" ht="36" outlineLevel="2" x14ac:dyDescent="0.2">
      <c r="A297" s="9">
        <v>285</v>
      </c>
      <c r="B297" s="26" t="s">
        <v>290</v>
      </c>
      <c r="C297" s="26" t="s">
        <v>300</v>
      </c>
      <c r="D297" s="26"/>
      <c r="E297" s="81" t="s">
        <v>301</v>
      </c>
      <c r="F297" s="23">
        <f>F298</f>
        <v>150000</v>
      </c>
      <c r="G297" s="23">
        <f>G298</f>
        <v>0</v>
      </c>
      <c r="H297" s="23">
        <f>H298</f>
        <v>0</v>
      </c>
    </row>
    <row r="298" spans="1:8" ht="25.5" outlineLevel="2" x14ac:dyDescent="0.2">
      <c r="A298" s="9">
        <v>286</v>
      </c>
      <c r="B298" s="26" t="s">
        <v>290</v>
      </c>
      <c r="C298" s="26" t="s">
        <v>300</v>
      </c>
      <c r="D298" s="26" t="s">
        <v>137</v>
      </c>
      <c r="E298" s="25" t="s">
        <v>138</v>
      </c>
      <c r="F298" s="23">
        <v>150000</v>
      </c>
      <c r="G298" s="23">
        <v>0</v>
      </c>
      <c r="H298" s="23">
        <v>0</v>
      </c>
    </row>
    <row r="299" spans="1:8" ht="24" outlineLevel="2" x14ac:dyDescent="0.2">
      <c r="A299" s="9">
        <v>287</v>
      </c>
      <c r="B299" s="26" t="s">
        <v>290</v>
      </c>
      <c r="C299" s="26" t="s">
        <v>302</v>
      </c>
      <c r="D299" s="26"/>
      <c r="E299" s="81" t="s">
        <v>303</v>
      </c>
      <c r="F299" s="23">
        <f>F300</f>
        <v>130857.0983</v>
      </c>
      <c r="G299" s="23">
        <f>G300</f>
        <v>0</v>
      </c>
      <c r="H299" s="23">
        <f>H300</f>
        <v>0</v>
      </c>
    </row>
    <row r="300" spans="1:8" ht="25.5" outlineLevel="2" x14ac:dyDescent="0.2">
      <c r="A300" s="9">
        <v>288</v>
      </c>
      <c r="B300" s="26" t="s">
        <v>290</v>
      </c>
      <c r="C300" s="26" t="s">
        <v>302</v>
      </c>
      <c r="D300" s="26" t="s">
        <v>137</v>
      </c>
      <c r="E300" s="25" t="s">
        <v>138</v>
      </c>
      <c r="F300" s="23">
        <v>130857.0983</v>
      </c>
      <c r="G300" s="23">
        <v>0</v>
      </c>
      <c r="H300" s="23">
        <v>0</v>
      </c>
    </row>
    <row r="301" spans="1:8" ht="25.5" outlineLevel="2" x14ac:dyDescent="0.2">
      <c r="A301" s="9">
        <v>289</v>
      </c>
      <c r="B301" s="26" t="s">
        <v>290</v>
      </c>
      <c r="C301" s="26" t="s">
        <v>304</v>
      </c>
      <c r="D301" s="26"/>
      <c r="E301" s="82" t="s">
        <v>305</v>
      </c>
      <c r="F301" s="23">
        <f>F302</f>
        <v>510000</v>
      </c>
      <c r="G301" s="23">
        <f>G302</f>
        <v>0</v>
      </c>
      <c r="H301" s="23">
        <f>H302</f>
        <v>0</v>
      </c>
    </row>
    <row r="302" spans="1:8" ht="25.5" outlineLevel="2" x14ac:dyDescent="0.2">
      <c r="A302" s="9">
        <v>290</v>
      </c>
      <c r="B302" s="26" t="s">
        <v>290</v>
      </c>
      <c r="C302" s="26" t="s">
        <v>304</v>
      </c>
      <c r="D302" s="26" t="s">
        <v>137</v>
      </c>
      <c r="E302" s="25" t="s">
        <v>138</v>
      </c>
      <c r="F302" s="23">
        <v>510000</v>
      </c>
      <c r="G302" s="23">
        <v>0</v>
      </c>
      <c r="H302" s="23">
        <v>0</v>
      </c>
    </row>
    <row r="303" spans="1:8" ht="25.5" outlineLevel="2" x14ac:dyDescent="0.2">
      <c r="A303" s="9">
        <v>291</v>
      </c>
      <c r="B303" s="26" t="s">
        <v>290</v>
      </c>
      <c r="C303" s="26" t="s">
        <v>306</v>
      </c>
      <c r="D303" s="26"/>
      <c r="E303" s="25" t="s">
        <v>307</v>
      </c>
      <c r="F303" s="23">
        <f>F304</f>
        <v>6158.1196900000004</v>
      </c>
      <c r="G303" s="23">
        <f>G304</f>
        <v>0</v>
      </c>
      <c r="H303" s="23">
        <f>H304</f>
        <v>0</v>
      </c>
    </row>
    <row r="304" spans="1:8" outlineLevel="2" x14ac:dyDescent="0.2">
      <c r="A304" s="9">
        <v>292</v>
      </c>
      <c r="B304" s="26" t="s">
        <v>290</v>
      </c>
      <c r="C304" s="26" t="s">
        <v>306</v>
      </c>
      <c r="D304" s="26" t="s">
        <v>36</v>
      </c>
      <c r="E304" s="24" t="s">
        <v>37</v>
      </c>
      <c r="F304" s="23">
        <v>6158.1196900000004</v>
      </c>
      <c r="G304" s="23">
        <v>0</v>
      </c>
      <c r="H304" s="23">
        <v>0</v>
      </c>
    </row>
    <row r="305" spans="1:8" ht="25.5" outlineLevel="2" x14ac:dyDescent="0.2">
      <c r="A305" s="9">
        <v>293</v>
      </c>
      <c r="B305" s="26" t="s">
        <v>290</v>
      </c>
      <c r="C305" s="26" t="s">
        <v>308</v>
      </c>
      <c r="D305" s="26"/>
      <c r="E305" s="24" t="s">
        <v>309</v>
      </c>
      <c r="F305" s="23">
        <f>F306</f>
        <v>1650.1697999999999</v>
      </c>
      <c r="G305" s="23">
        <f>G306</f>
        <v>0</v>
      </c>
      <c r="H305" s="23">
        <f>H306</f>
        <v>0</v>
      </c>
    </row>
    <row r="306" spans="1:8" outlineLevel="2" x14ac:dyDescent="0.2">
      <c r="A306" s="9">
        <v>294</v>
      </c>
      <c r="B306" s="26" t="s">
        <v>290</v>
      </c>
      <c r="C306" s="26" t="s">
        <v>308</v>
      </c>
      <c r="D306" s="26" t="s">
        <v>36</v>
      </c>
      <c r="E306" s="24" t="s">
        <v>37</v>
      </c>
      <c r="F306" s="23">
        <v>1650.1697999999999</v>
      </c>
      <c r="G306" s="23">
        <v>0</v>
      </c>
      <c r="H306" s="23">
        <v>0</v>
      </c>
    </row>
    <row r="307" spans="1:8" ht="51" outlineLevel="2" x14ac:dyDescent="0.2">
      <c r="A307" s="9">
        <v>295</v>
      </c>
      <c r="B307" s="26" t="s">
        <v>290</v>
      </c>
      <c r="C307" s="26" t="s">
        <v>310</v>
      </c>
      <c r="D307" s="26"/>
      <c r="E307" s="24" t="s">
        <v>311</v>
      </c>
      <c r="F307" s="23">
        <f>F308</f>
        <v>108996</v>
      </c>
      <c r="G307" s="23">
        <f>G308</f>
        <v>0</v>
      </c>
      <c r="H307" s="23">
        <f>H308</f>
        <v>0</v>
      </c>
    </row>
    <row r="308" spans="1:8" ht="51" outlineLevel="2" x14ac:dyDescent="0.2">
      <c r="A308" s="9">
        <v>296</v>
      </c>
      <c r="B308" s="26" t="s">
        <v>290</v>
      </c>
      <c r="C308" s="26" t="s">
        <v>310</v>
      </c>
      <c r="D308" s="26" t="s">
        <v>298</v>
      </c>
      <c r="E308" s="22" t="s">
        <v>299</v>
      </c>
      <c r="F308" s="23">
        <v>108996</v>
      </c>
      <c r="G308" s="23">
        <v>0</v>
      </c>
      <c r="H308" s="23">
        <v>0</v>
      </c>
    </row>
    <row r="309" spans="1:8" ht="38.25" outlineLevel="2" x14ac:dyDescent="0.2">
      <c r="A309" s="9">
        <v>297</v>
      </c>
      <c r="B309" s="26" t="s">
        <v>290</v>
      </c>
      <c r="C309" s="26" t="s">
        <v>312</v>
      </c>
      <c r="D309" s="26"/>
      <c r="E309" s="24" t="s">
        <v>313</v>
      </c>
      <c r="F309" s="23">
        <f>SUM(F310:F311)</f>
        <v>169000</v>
      </c>
      <c r="G309" s="23">
        <f>SUM(G310:G311)</f>
        <v>0</v>
      </c>
      <c r="H309" s="23">
        <f>SUM(H310:H311)</f>
        <v>0</v>
      </c>
    </row>
    <row r="310" spans="1:8" ht="25.5" outlineLevel="2" x14ac:dyDescent="0.2">
      <c r="A310" s="9">
        <v>298</v>
      </c>
      <c r="B310" s="26" t="s">
        <v>290</v>
      </c>
      <c r="C310" s="26" t="s">
        <v>312</v>
      </c>
      <c r="D310" s="26" t="s">
        <v>137</v>
      </c>
      <c r="E310" s="25" t="s">
        <v>138</v>
      </c>
      <c r="F310" s="23">
        <v>5069.1642599999996</v>
      </c>
      <c r="G310" s="23">
        <v>0</v>
      </c>
      <c r="H310" s="23">
        <v>0</v>
      </c>
    </row>
    <row r="311" spans="1:8" ht="51" outlineLevel="2" x14ac:dyDescent="0.2">
      <c r="A311" s="9">
        <v>299</v>
      </c>
      <c r="B311" s="26" t="s">
        <v>290</v>
      </c>
      <c r="C311" s="26" t="s">
        <v>312</v>
      </c>
      <c r="D311" s="26" t="s">
        <v>298</v>
      </c>
      <c r="E311" s="22" t="s">
        <v>299</v>
      </c>
      <c r="F311" s="23">
        <v>163930.83574000001</v>
      </c>
      <c r="G311" s="23">
        <v>0</v>
      </c>
      <c r="H311" s="23">
        <v>0</v>
      </c>
    </row>
    <row r="312" spans="1:8" outlineLevel="2" x14ac:dyDescent="0.2">
      <c r="A312" s="9">
        <v>300</v>
      </c>
      <c r="B312" s="26" t="s">
        <v>290</v>
      </c>
      <c r="C312" s="26" t="s">
        <v>314</v>
      </c>
      <c r="D312" s="26"/>
      <c r="E312" s="25" t="s">
        <v>315</v>
      </c>
      <c r="F312" s="23">
        <f>SUM(F313:F313)</f>
        <v>0</v>
      </c>
      <c r="G312" s="23">
        <f>SUM(G313:G313)</f>
        <v>45882.762699999999</v>
      </c>
      <c r="H312" s="23">
        <f>SUM(H313:H313)</f>
        <v>50000</v>
      </c>
    </row>
    <row r="313" spans="1:8" ht="25.5" outlineLevel="2" x14ac:dyDescent="0.2">
      <c r="A313" s="9">
        <v>301</v>
      </c>
      <c r="B313" s="26" t="s">
        <v>290</v>
      </c>
      <c r="C313" s="26" t="s">
        <v>314</v>
      </c>
      <c r="D313" s="26" t="s">
        <v>135</v>
      </c>
      <c r="E313" s="25" t="s">
        <v>316</v>
      </c>
      <c r="F313" s="23">
        <v>0</v>
      </c>
      <c r="G313" s="23">
        <v>45882.762699999999</v>
      </c>
      <c r="H313" s="23">
        <v>50000</v>
      </c>
    </row>
    <row r="314" spans="1:8" ht="38.25" outlineLevel="2" x14ac:dyDescent="0.2">
      <c r="A314" s="9">
        <v>302</v>
      </c>
      <c r="B314" s="26" t="s">
        <v>290</v>
      </c>
      <c r="C314" s="26" t="s">
        <v>317</v>
      </c>
      <c r="D314" s="26"/>
      <c r="E314" s="25" t="s">
        <v>318</v>
      </c>
      <c r="F314" s="23">
        <f>F315</f>
        <v>33914.639999999999</v>
      </c>
      <c r="G314" s="23">
        <f>G315</f>
        <v>0</v>
      </c>
      <c r="H314" s="23">
        <f>H315</f>
        <v>0</v>
      </c>
    </row>
    <row r="315" spans="1:8" ht="25.5" outlineLevel="2" x14ac:dyDescent="0.2">
      <c r="A315" s="9">
        <v>303</v>
      </c>
      <c r="B315" s="26" t="s">
        <v>290</v>
      </c>
      <c r="C315" s="26" t="s">
        <v>317</v>
      </c>
      <c r="D315" s="26" t="s">
        <v>135</v>
      </c>
      <c r="E315" s="25" t="s">
        <v>316</v>
      </c>
      <c r="F315" s="23">
        <v>33914.639999999999</v>
      </c>
      <c r="G315" s="23">
        <v>0</v>
      </c>
      <c r="H315" s="23">
        <v>0</v>
      </c>
    </row>
    <row r="316" spans="1:8" ht="25.5" outlineLevel="2" x14ac:dyDescent="0.2">
      <c r="A316" s="9">
        <v>304</v>
      </c>
      <c r="B316" s="26" t="s">
        <v>290</v>
      </c>
      <c r="C316" s="26" t="s">
        <v>319</v>
      </c>
      <c r="D316" s="26"/>
      <c r="E316" s="25" t="s">
        <v>320</v>
      </c>
      <c r="F316" s="23">
        <f>F317</f>
        <v>416.19236999999998</v>
      </c>
      <c r="G316" s="23">
        <f>G317</f>
        <v>0</v>
      </c>
      <c r="H316" s="23">
        <f>H317</f>
        <v>0</v>
      </c>
    </row>
    <row r="317" spans="1:8" outlineLevel="2" x14ac:dyDescent="0.2">
      <c r="A317" s="9">
        <v>305</v>
      </c>
      <c r="B317" s="26" t="s">
        <v>290</v>
      </c>
      <c r="C317" s="26" t="s">
        <v>319</v>
      </c>
      <c r="D317" s="26" t="s">
        <v>36</v>
      </c>
      <c r="E317" s="24" t="s">
        <v>37</v>
      </c>
      <c r="F317" s="23">
        <v>416.19236999999998</v>
      </c>
      <c r="G317" s="23">
        <v>0</v>
      </c>
      <c r="H317" s="23">
        <v>0</v>
      </c>
    </row>
    <row r="318" spans="1:8" ht="38.25" outlineLevel="2" x14ac:dyDescent="0.2">
      <c r="A318" s="9">
        <v>306</v>
      </c>
      <c r="B318" s="26" t="s">
        <v>290</v>
      </c>
      <c r="C318" s="26" t="s">
        <v>321</v>
      </c>
      <c r="D318" s="26"/>
      <c r="E318" s="25" t="s">
        <v>322</v>
      </c>
      <c r="F318" s="23">
        <f>F319</f>
        <v>1100</v>
      </c>
      <c r="G318" s="23">
        <f>G319</f>
        <v>0</v>
      </c>
      <c r="H318" s="23">
        <f>H319</f>
        <v>0</v>
      </c>
    </row>
    <row r="319" spans="1:8" ht="25.5" outlineLevel="2" x14ac:dyDescent="0.2">
      <c r="A319" s="9">
        <v>307</v>
      </c>
      <c r="B319" s="26" t="s">
        <v>290</v>
      </c>
      <c r="C319" s="26" t="s">
        <v>321</v>
      </c>
      <c r="D319" s="26" t="s">
        <v>135</v>
      </c>
      <c r="E319" s="25" t="s">
        <v>316</v>
      </c>
      <c r="F319" s="23">
        <v>1100</v>
      </c>
      <c r="G319" s="23">
        <v>0</v>
      </c>
      <c r="H319" s="23">
        <v>0</v>
      </c>
    </row>
    <row r="320" spans="1:8" outlineLevel="2" x14ac:dyDescent="0.2">
      <c r="A320" s="9">
        <v>308</v>
      </c>
      <c r="B320" s="18" t="s">
        <v>290</v>
      </c>
      <c r="C320" s="18" t="s">
        <v>26</v>
      </c>
      <c r="D320" s="18"/>
      <c r="E320" s="19" t="s">
        <v>27</v>
      </c>
      <c r="F320" s="20">
        <f>F321+F327+F323+F325+F335+F339+F333+F331+F329+F337</f>
        <v>60016.370439999999</v>
      </c>
      <c r="G320" s="20">
        <f>G321+G327+G323+G325+G335+G339+G333+G331+G329+G337</f>
        <v>7737.12</v>
      </c>
      <c r="H320" s="20">
        <f>H321+H327+H323+H325+H335+H339+H333+H331+H329+H337</f>
        <v>7867.32</v>
      </c>
    </row>
    <row r="321" spans="1:8" outlineLevel="2" x14ac:dyDescent="0.2">
      <c r="A321" s="9">
        <v>309</v>
      </c>
      <c r="B321" s="21" t="s">
        <v>290</v>
      </c>
      <c r="C321" s="26" t="s">
        <v>323</v>
      </c>
      <c r="D321" s="21"/>
      <c r="E321" s="25" t="s">
        <v>324</v>
      </c>
      <c r="F321" s="23">
        <f>F322</f>
        <v>3450</v>
      </c>
      <c r="G321" s="23">
        <f>G322</f>
        <v>2600</v>
      </c>
      <c r="H321" s="23">
        <f>H322</f>
        <v>2704</v>
      </c>
    </row>
    <row r="322" spans="1:8" outlineLevel="2" x14ac:dyDescent="0.2">
      <c r="A322" s="9">
        <v>310</v>
      </c>
      <c r="B322" s="21" t="s">
        <v>290</v>
      </c>
      <c r="C322" s="26" t="s">
        <v>323</v>
      </c>
      <c r="D322" s="21" t="s">
        <v>36</v>
      </c>
      <c r="E322" s="24" t="s">
        <v>37</v>
      </c>
      <c r="F322" s="23">
        <v>3450</v>
      </c>
      <c r="G322" s="23">
        <v>2600</v>
      </c>
      <c r="H322" s="23">
        <v>2704</v>
      </c>
    </row>
    <row r="323" spans="1:8" outlineLevel="2" x14ac:dyDescent="0.2">
      <c r="A323" s="9">
        <v>311</v>
      </c>
      <c r="B323" s="26" t="s">
        <v>290</v>
      </c>
      <c r="C323" s="26" t="s">
        <v>325</v>
      </c>
      <c r="D323" s="26"/>
      <c r="E323" s="24" t="s">
        <v>326</v>
      </c>
      <c r="F323" s="23">
        <f>F324</f>
        <v>250</v>
      </c>
      <c r="G323" s="23">
        <f>G324</f>
        <v>260</v>
      </c>
      <c r="H323" s="23">
        <f>H324</f>
        <v>270.39999999999998</v>
      </c>
    </row>
    <row r="324" spans="1:8" outlineLevel="2" x14ac:dyDescent="0.2">
      <c r="A324" s="9">
        <v>312</v>
      </c>
      <c r="B324" s="26" t="s">
        <v>290</v>
      </c>
      <c r="C324" s="26" t="s">
        <v>325</v>
      </c>
      <c r="D324" s="26" t="s">
        <v>36</v>
      </c>
      <c r="E324" s="24" t="s">
        <v>37</v>
      </c>
      <c r="F324" s="23">
        <v>250</v>
      </c>
      <c r="G324" s="23">
        <v>260</v>
      </c>
      <c r="H324" s="23">
        <v>270.39999999999998</v>
      </c>
    </row>
    <row r="325" spans="1:8" ht="63.75" outlineLevel="2" x14ac:dyDescent="0.2">
      <c r="A325" s="9">
        <v>313</v>
      </c>
      <c r="B325" s="26" t="s">
        <v>290</v>
      </c>
      <c r="C325" s="26" t="s">
        <v>327</v>
      </c>
      <c r="D325" s="26"/>
      <c r="E325" s="52" t="s">
        <v>328</v>
      </c>
      <c r="F325" s="23">
        <f>F326</f>
        <v>8703.7800000000007</v>
      </c>
      <c r="G325" s="23">
        <f>G326</f>
        <v>4481.92</v>
      </c>
      <c r="H325" s="23">
        <f>H326</f>
        <v>4481.92</v>
      </c>
    </row>
    <row r="326" spans="1:8" ht="51" outlineLevel="2" x14ac:dyDescent="0.2">
      <c r="A326" s="9">
        <v>314</v>
      </c>
      <c r="B326" s="26" t="s">
        <v>290</v>
      </c>
      <c r="C326" s="26" t="s">
        <v>327</v>
      </c>
      <c r="D326" s="26" t="s">
        <v>206</v>
      </c>
      <c r="E326" s="22" t="s">
        <v>207</v>
      </c>
      <c r="F326" s="23">
        <v>8703.7800000000007</v>
      </c>
      <c r="G326" s="23">
        <v>4481.92</v>
      </c>
      <c r="H326" s="23">
        <v>4481.92</v>
      </c>
    </row>
    <row r="327" spans="1:8" outlineLevel="2" x14ac:dyDescent="0.2">
      <c r="A327" s="9">
        <v>315</v>
      </c>
      <c r="B327" s="21" t="s">
        <v>290</v>
      </c>
      <c r="C327" s="21" t="s">
        <v>329</v>
      </c>
      <c r="D327" s="21"/>
      <c r="E327" s="22" t="s">
        <v>330</v>
      </c>
      <c r="F327" s="23">
        <f>F328</f>
        <v>68</v>
      </c>
      <c r="G327" s="23">
        <f>G328</f>
        <v>83.2</v>
      </c>
      <c r="H327" s="23">
        <f>H328</f>
        <v>86.5</v>
      </c>
    </row>
    <row r="328" spans="1:8" outlineLevel="2" x14ac:dyDescent="0.2">
      <c r="A328" s="9">
        <v>316</v>
      </c>
      <c r="B328" s="21" t="s">
        <v>290</v>
      </c>
      <c r="C328" s="21" t="s">
        <v>329</v>
      </c>
      <c r="D328" s="21" t="s">
        <v>36</v>
      </c>
      <c r="E328" s="22" t="s">
        <v>37</v>
      </c>
      <c r="F328" s="23">
        <v>68</v>
      </c>
      <c r="G328" s="23">
        <v>83.2</v>
      </c>
      <c r="H328" s="23">
        <v>86.5</v>
      </c>
    </row>
    <row r="329" spans="1:8" ht="25.5" outlineLevel="2" x14ac:dyDescent="0.2">
      <c r="A329" s="9">
        <v>317</v>
      </c>
      <c r="B329" s="26" t="s">
        <v>290</v>
      </c>
      <c r="C329" s="26" t="s">
        <v>331</v>
      </c>
      <c r="D329" s="26"/>
      <c r="E329" s="24" t="s">
        <v>332</v>
      </c>
      <c r="F329" s="23">
        <f>F330</f>
        <v>11708.108</v>
      </c>
      <c r="G329" s="23">
        <f>G330</f>
        <v>0</v>
      </c>
      <c r="H329" s="23">
        <f>H330</f>
        <v>0</v>
      </c>
    </row>
    <row r="330" spans="1:8" ht="51" outlineLevel="2" x14ac:dyDescent="0.2">
      <c r="A330" s="9">
        <v>318</v>
      </c>
      <c r="B330" s="26" t="s">
        <v>290</v>
      </c>
      <c r="C330" s="26" t="s">
        <v>331</v>
      </c>
      <c r="D330" s="26" t="s">
        <v>298</v>
      </c>
      <c r="E330" s="22" t="s">
        <v>333</v>
      </c>
      <c r="F330" s="23">
        <v>11708.108</v>
      </c>
      <c r="G330" s="23">
        <v>0</v>
      </c>
      <c r="H330" s="23">
        <v>0</v>
      </c>
    </row>
    <row r="331" spans="1:8" outlineLevel="2" x14ac:dyDescent="0.2">
      <c r="A331" s="9">
        <v>319</v>
      </c>
      <c r="B331" s="21" t="s">
        <v>290</v>
      </c>
      <c r="C331" s="21" t="s">
        <v>334</v>
      </c>
      <c r="D331" s="21"/>
      <c r="E331" s="22" t="s">
        <v>335</v>
      </c>
      <c r="F331" s="23">
        <f>F332</f>
        <v>4176</v>
      </c>
      <c r="G331" s="23">
        <f>G332</f>
        <v>0</v>
      </c>
      <c r="H331" s="23">
        <f>H332</f>
        <v>0</v>
      </c>
    </row>
    <row r="332" spans="1:8" outlineLevel="2" x14ac:dyDescent="0.2">
      <c r="A332" s="9">
        <v>320</v>
      </c>
      <c r="B332" s="21" t="s">
        <v>290</v>
      </c>
      <c r="C332" s="21" t="s">
        <v>334</v>
      </c>
      <c r="D332" s="21" t="s">
        <v>48</v>
      </c>
      <c r="E332" s="41" t="s">
        <v>49</v>
      </c>
      <c r="F332" s="23">
        <v>4176</v>
      </c>
      <c r="G332" s="23">
        <v>0</v>
      </c>
      <c r="H332" s="23">
        <v>0</v>
      </c>
    </row>
    <row r="333" spans="1:8" ht="25.5" outlineLevel="2" x14ac:dyDescent="0.2">
      <c r="A333" s="9">
        <v>321</v>
      </c>
      <c r="B333" s="21" t="s">
        <v>290</v>
      </c>
      <c r="C333" s="21" t="s">
        <v>336</v>
      </c>
      <c r="D333" s="21"/>
      <c r="E333" s="24" t="s">
        <v>337</v>
      </c>
      <c r="F333" s="23">
        <f>F334</f>
        <v>320.48244</v>
      </c>
      <c r="G333" s="23">
        <f>G334</f>
        <v>0</v>
      </c>
      <c r="H333" s="23">
        <f>H334</f>
        <v>0</v>
      </c>
    </row>
    <row r="334" spans="1:8" outlineLevel="2" x14ac:dyDescent="0.2">
      <c r="A334" s="9">
        <v>322</v>
      </c>
      <c r="B334" s="21" t="s">
        <v>290</v>
      </c>
      <c r="C334" s="21" t="s">
        <v>336</v>
      </c>
      <c r="D334" s="21" t="s">
        <v>36</v>
      </c>
      <c r="E334" s="22" t="s">
        <v>37</v>
      </c>
      <c r="F334" s="23">
        <v>320.48244</v>
      </c>
      <c r="G334" s="23">
        <v>0</v>
      </c>
      <c r="H334" s="23">
        <v>0</v>
      </c>
    </row>
    <row r="335" spans="1:8" ht="67.5" customHeight="1" outlineLevel="2" x14ac:dyDescent="0.2">
      <c r="A335" s="9">
        <v>323</v>
      </c>
      <c r="B335" s="21" t="s">
        <v>290</v>
      </c>
      <c r="C335" s="21" t="s">
        <v>338</v>
      </c>
      <c r="D335" s="21"/>
      <c r="E335" s="24" t="s">
        <v>339</v>
      </c>
      <c r="F335" s="23">
        <f>F336</f>
        <v>300</v>
      </c>
      <c r="G335" s="23">
        <f>G336</f>
        <v>312</v>
      </c>
      <c r="H335" s="23">
        <f>H336</f>
        <v>324.5</v>
      </c>
    </row>
    <row r="336" spans="1:8" ht="67.5" customHeight="1" outlineLevel="2" x14ac:dyDescent="0.2">
      <c r="A336" s="9">
        <v>324</v>
      </c>
      <c r="B336" s="21" t="s">
        <v>290</v>
      </c>
      <c r="C336" s="21" t="s">
        <v>338</v>
      </c>
      <c r="D336" s="21" t="s">
        <v>206</v>
      </c>
      <c r="E336" s="22" t="s">
        <v>207</v>
      </c>
      <c r="F336" s="23">
        <v>300</v>
      </c>
      <c r="G336" s="23">
        <v>312</v>
      </c>
      <c r="H336" s="23">
        <v>324.5</v>
      </c>
    </row>
    <row r="337" spans="1:8" ht="102" outlineLevel="2" x14ac:dyDescent="0.2">
      <c r="A337" s="9">
        <v>325</v>
      </c>
      <c r="B337" s="21" t="s">
        <v>290</v>
      </c>
      <c r="C337" s="21" t="s">
        <v>340</v>
      </c>
      <c r="D337" s="21"/>
      <c r="E337" s="22" t="s">
        <v>708</v>
      </c>
      <c r="F337" s="23">
        <f>F338</f>
        <v>31000</v>
      </c>
      <c r="G337" s="23">
        <f>G338</f>
        <v>0</v>
      </c>
      <c r="H337" s="23">
        <f>H338</f>
        <v>0</v>
      </c>
    </row>
    <row r="338" spans="1:8" outlineLevel="2" x14ac:dyDescent="0.2">
      <c r="A338" s="9">
        <v>326</v>
      </c>
      <c r="B338" s="21" t="s">
        <v>290</v>
      </c>
      <c r="C338" s="21" t="s">
        <v>338</v>
      </c>
      <c r="D338" s="21" t="s">
        <v>341</v>
      </c>
      <c r="E338" s="22" t="s">
        <v>342</v>
      </c>
      <c r="F338" s="23">
        <v>31000</v>
      </c>
      <c r="G338" s="23">
        <v>0</v>
      </c>
      <c r="H338" s="23">
        <v>0</v>
      </c>
    </row>
    <row r="339" spans="1:8" outlineLevel="2" x14ac:dyDescent="0.2">
      <c r="A339" s="9">
        <v>327</v>
      </c>
      <c r="B339" s="26" t="s">
        <v>290</v>
      </c>
      <c r="C339" s="26" t="s">
        <v>343</v>
      </c>
      <c r="D339" s="26"/>
      <c r="E339" s="24" t="s">
        <v>344</v>
      </c>
      <c r="F339" s="23">
        <f>F340</f>
        <v>40</v>
      </c>
      <c r="G339" s="23">
        <f>G340</f>
        <v>0</v>
      </c>
      <c r="H339" s="23">
        <f>H340</f>
        <v>0</v>
      </c>
    </row>
    <row r="340" spans="1:8" outlineLevel="2" x14ac:dyDescent="0.2">
      <c r="A340" s="9">
        <v>328</v>
      </c>
      <c r="B340" s="26" t="s">
        <v>290</v>
      </c>
      <c r="C340" s="26" t="s">
        <v>343</v>
      </c>
      <c r="D340" s="26" t="s">
        <v>36</v>
      </c>
      <c r="E340" s="24" t="s">
        <v>37</v>
      </c>
      <c r="F340" s="23">
        <v>40</v>
      </c>
      <c r="G340" s="23">
        <v>0</v>
      </c>
      <c r="H340" s="23">
        <v>0</v>
      </c>
    </row>
    <row r="341" spans="1:8" outlineLevel="2" x14ac:dyDescent="0.2">
      <c r="A341" s="9">
        <v>329</v>
      </c>
      <c r="B341" s="15" t="s">
        <v>345</v>
      </c>
      <c r="C341" s="21"/>
      <c r="D341" s="21"/>
      <c r="E341" s="48" t="s">
        <v>346</v>
      </c>
      <c r="F341" s="17">
        <f>F346+F360+F342+F357+F368</f>
        <v>161774.59698999999</v>
      </c>
      <c r="G341" s="17">
        <f>G346+G360+G342+G357+G368</f>
        <v>51318.9</v>
      </c>
      <c r="H341" s="17">
        <f>H346+H360+H342+H357+H368</f>
        <v>53371.6</v>
      </c>
    </row>
    <row r="342" spans="1:8" ht="38.25" outlineLevel="2" x14ac:dyDescent="0.2">
      <c r="A342" s="9">
        <v>330</v>
      </c>
      <c r="B342" s="31" t="s">
        <v>345</v>
      </c>
      <c r="C342" s="31" t="s">
        <v>347</v>
      </c>
      <c r="D342" s="31"/>
      <c r="E342" s="70" t="s">
        <v>348</v>
      </c>
      <c r="F342" s="20">
        <f>F343</f>
        <v>1762.86996</v>
      </c>
      <c r="G342" s="20">
        <f t="shared" ref="G342:H344" si="12">G343</f>
        <v>0</v>
      </c>
      <c r="H342" s="20">
        <f t="shared" si="12"/>
        <v>0</v>
      </c>
    </row>
    <row r="343" spans="1:8" ht="40.5" outlineLevel="2" x14ac:dyDescent="0.25">
      <c r="A343" s="9">
        <v>331</v>
      </c>
      <c r="B343" s="74" t="s">
        <v>345</v>
      </c>
      <c r="C343" s="74" t="s">
        <v>349</v>
      </c>
      <c r="D343" s="74"/>
      <c r="E343" s="66" t="s">
        <v>350</v>
      </c>
      <c r="F343" s="59">
        <f>F344</f>
        <v>1762.86996</v>
      </c>
      <c r="G343" s="59">
        <f t="shared" si="12"/>
        <v>0</v>
      </c>
      <c r="H343" s="59">
        <f t="shared" si="12"/>
        <v>0</v>
      </c>
    </row>
    <row r="344" spans="1:8" ht="38.25" outlineLevel="2" x14ac:dyDescent="0.2">
      <c r="A344" s="9">
        <v>332</v>
      </c>
      <c r="B344" s="21" t="s">
        <v>345</v>
      </c>
      <c r="C344" s="21" t="s">
        <v>351</v>
      </c>
      <c r="D344" s="21"/>
      <c r="E344" s="24" t="s">
        <v>352</v>
      </c>
      <c r="F344" s="23">
        <f>F345</f>
        <v>1762.86996</v>
      </c>
      <c r="G344" s="23">
        <f t="shared" si="12"/>
        <v>0</v>
      </c>
      <c r="H344" s="23">
        <f t="shared" si="12"/>
        <v>0</v>
      </c>
    </row>
    <row r="345" spans="1:8" outlineLevel="2" x14ac:dyDescent="0.2">
      <c r="A345" s="9">
        <v>333</v>
      </c>
      <c r="B345" s="21" t="s">
        <v>345</v>
      </c>
      <c r="C345" s="21" t="s">
        <v>351</v>
      </c>
      <c r="D345" s="21" t="s">
        <v>36</v>
      </c>
      <c r="E345" s="24" t="s">
        <v>37</v>
      </c>
      <c r="F345" s="23">
        <v>1762.86996</v>
      </c>
      <c r="G345" s="23">
        <v>0</v>
      </c>
      <c r="H345" s="23">
        <v>0</v>
      </c>
    </row>
    <row r="346" spans="1:8" ht="38.25" outlineLevel="2" x14ac:dyDescent="0.2">
      <c r="A346" s="9">
        <v>334</v>
      </c>
      <c r="B346" s="18" t="s">
        <v>345</v>
      </c>
      <c r="C346" s="18" t="s">
        <v>194</v>
      </c>
      <c r="D346" s="18"/>
      <c r="E346" s="65" t="s">
        <v>195</v>
      </c>
      <c r="F346" s="20">
        <f>F347</f>
        <v>87675.935079999996</v>
      </c>
      <c r="G346" s="20">
        <f>G347</f>
        <v>45778.8</v>
      </c>
      <c r="H346" s="20">
        <f>H347</f>
        <v>47609.9</v>
      </c>
    </row>
    <row r="347" spans="1:8" ht="27" outlineLevel="2" x14ac:dyDescent="0.25">
      <c r="A347" s="9">
        <v>335</v>
      </c>
      <c r="B347" s="57" t="s">
        <v>345</v>
      </c>
      <c r="C347" s="57" t="s">
        <v>196</v>
      </c>
      <c r="D347" s="57"/>
      <c r="E347" s="66" t="s">
        <v>197</v>
      </c>
      <c r="F347" s="59">
        <f>F348+F350+F352+F354</f>
        <v>87675.935079999996</v>
      </c>
      <c r="G347" s="59">
        <f>G348+G350+G352+G354</f>
        <v>45778.8</v>
      </c>
      <c r="H347" s="59">
        <f>H348+H350+H352+H354</f>
        <v>47609.9</v>
      </c>
    </row>
    <row r="348" spans="1:8" outlineLevel="2" x14ac:dyDescent="0.2">
      <c r="A348" s="9">
        <v>336</v>
      </c>
      <c r="B348" s="21" t="s">
        <v>345</v>
      </c>
      <c r="C348" s="21" t="s">
        <v>353</v>
      </c>
      <c r="D348" s="21"/>
      <c r="E348" s="83" t="s">
        <v>354</v>
      </c>
      <c r="F348" s="23">
        <f>F349</f>
        <v>9251.8277400000006</v>
      </c>
      <c r="G348" s="23">
        <f>G349</f>
        <v>5561.1</v>
      </c>
      <c r="H348" s="23">
        <f>H349</f>
        <v>5783.5</v>
      </c>
    </row>
    <row r="349" spans="1:8" outlineLevel="2" x14ac:dyDescent="0.2">
      <c r="A349" s="9">
        <v>337</v>
      </c>
      <c r="B349" s="21" t="s">
        <v>345</v>
      </c>
      <c r="C349" s="21" t="s">
        <v>353</v>
      </c>
      <c r="D349" s="21" t="s">
        <v>36</v>
      </c>
      <c r="E349" s="24" t="s">
        <v>37</v>
      </c>
      <c r="F349" s="23">
        <v>9251.8277400000006</v>
      </c>
      <c r="G349" s="23">
        <v>5561.1</v>
      </c>
      <c r="H349" s="23">
        <v>5783.5</v>
      </c>
    </row>
    <row r="350" spans="1:8" ht="25.5" outlineLevel="2" x14ac:dyDescent="0.2">
      <c r="A350" s="9">
        <v>338</v>
      </c>
      <c r="B350" s="21" t="s">
        <v>345</v>
      </c>
      <c r="C350" s="21" t="s">
        <v>355</v>
      </c>
      <c r="D350" s="21"/>
      <c r="E350" s="68" t="s">
        <v>356</v>
      </c>
      <c r="F350" s="32">
        <f>F351</f>
        <v>16594.471269999998</v>
      </c>
      <c r="G350" s="32">
        <f>G351</f>
        <v>14107.1</v>
      </c>
      <c r="H350" s="32">
        <f>H351</f>
        <v>14671.4</v>
      </c>
    </row>
    <row r="351" spans="1:8" outlineLevel="2" x14ac:dyDescent="0.2">
      <c r="A351" s="9">
        <v>339</v>
      </c>
      <c r="B351" s="21" t="s">
        <v>345</v>
      </c>
      <c r="C351" s="21" t="s">
        <v>355</v>
      </c>
      <c r="D351" s="21" t="s">
        <v>36</v>
      </c>
      <c r="E351" s="24" t="s">
        <v>37</v>
      </c>
      <c r="F351" s="32">
        <v>16594.471269999998</v>
      </c>
      <c r="G351" s="32">
        <v>14107.1</v>
      </c>
      <c r="H351" s="32">
        <v>14671.4</v>
      </c>
    </row>
    <row r="352" spans="1:8" outlineLevel="2" x14ac:dyDescent="0.2">
      <c r="A352" s="9">
        <v>340</v>
      </c>
      <c r="B352" s="21" t="s">
        <v>345</v>
      </c>
      <c r="C352" s="21" t="s">
        <v>357</v>
      </c>
      <c r="D352" s="21"/>
      <c r="E352" s="68" t="s">
        <v>358</v>
      </c>
      <c r="F352" s="32">
        <f>F353</f>
        <v>23291.696840000001</v>
      </c>
      <c r="G352" s="32">
        <f>G353</f>
        <v>10490</v>
      </c>
      <c r="H352" s="32">
        <f>H353</f>
        <v>10909.6</v>
      </c>
    </row>
    <row r="353" spans="1:8" outlineLevel="2" x14ac:dyDescent="0.2">
      <c r="A353" s="9">
        <v>341</v>
      </c>
      <c r="B353" s="21" t="s">
        <v>345</v>
      </c>
      <c r="C353" s="21" t="s">
        <v>357</v>
      </c>
      <c r="D353" s="21" t="s">
        <v>63</v>
      </c>
      <c r="E353" s="24" t="s">
        <v>64</v>
      </c>
      <c r="F353" s="32">
        <v>23291.696840000001</v>
      </c>
      <c r="G353" s="32">
        <v>10490</v>
      </c>
      <c r="H353" s="32">
        <v>10909.6</v>
      </c>
    </row>
    <row r="354" spans="1:8" outlineLevel="2" x14ac:dyDescent="0.2">
      <c r="A354" s="9">
        <v>342</v>
      </c>
      <c r="B354" s="21" t="s">
        <v>345</v>
      </c>
      <c r="C354" s="21" t="s">
        <v>359</v>
      </c>
      <c r="D354" s="21"/>
      <c r="E354" s="68" t="s">
        <v>360</v>
      </c>
      <c r="F354" s="32">
        <f>SUM(F355:F356)</f>
        <v>38537.939230000004</v>
      </c>
      <c r="G354" s="32">
        <f>SUM(G355:G356)</f>
        <v>15620.599999999999</v>
      </c>
      <c r="H354" s="32">
        <f>SUM(H355:H356)</f>
        <v>16245.4</v>
      </c>
    </row>
    <row r="355" spans="1:8" outlineLevel="2" x14ac:dyDescent="0.2">
      <c r="A355" s="9">
        <v>343</v>
      </c>
      <c r="B355" s="21" t="s">
        <v>345</v>
      </c>
      <c r="C355" s="21" t="s">
        <v>359</v>
      </c>
      <c r="D355" s="21" t="s">
        <v>36</v>
      </c>
      <c r="E355" s="24" t="s">
        <v>37</v>
      </c>
      <c r="F355" s="32">
        <v>38505.939230000004</v>
      </c>
      <c r="G355" s="32">
        <v>15587.3</v>
      </c>
      <c r="H355" s="32">
        <v>16210.8</v>
      </c>
    </row>
    <row r="356" spans="1:8" outlineLevel="2" x14ac:dyDescent="0.2">
      <c r="A356" s="9">
        <v>344</v>
      </c>
      <c r="B356" s="26" t="s">
        <v>345</v>
      </c>
      <c r="C356" s="26" t="s">
        <v>359</v>
      </c>
      <c r="D356" s="26" t="s">
        <v>93</v>
      </c>
      <c r="E356" s="41" t="s">
        <v>94</v>
      </c>
      <c r="F356" s="32">
        <v>32</v>
      </c>
      <c r="G356" s="32">
        <v>33.299999999999997</v>
      </c>
      <c r="H356" s="32">
        <v>34.6</v>
      </c>
    </row>
    <row r="357" spans="1:8" ht="51" outlineLevel="2" x14ac:dyDescent="0.2">
      <c r="A357" s="9">
        <v>345</v>
      </c>
      <c r="B357" s="31" t="s">
        <v>345</v>
      </c>
      <c r="C357" s="31">
        <v>1300000000</v>
      </c>
      <c r="D357" s="31"/>
      <c r="E357" s="71" t="s">
        <v>361</v>
      </c>
      <c r="F357" s="34">
        <f t="shared" ref="F357:H358" si="13">F358</f>
        <v>5327</v>
      </c>
      <c r="G357" s="34">
        <f t="shared" si="13"/>
        <v>5540.1</v>
      </c>
      <c r="H357" s="34">
        <f t="shared" si="13"/>
        <v>5761.7</v>
      </c>
    </row>
    <row r="358" spans="1:8" ht="51" outlineLevel="2" x14ac:dyDescent="0.2">
      <c r="A358" s="9">
        <v>346</v>
      </c>
      <c r="B358" s="26" t="s">
        <v>345</v>
      </c>
      <c r="C358" s="21" t="s">
        <v>362</v>
      </c>
      <c r="D358" s="26"/>
      <c r="E358" s="24" t="s">
        <v>363</v>
      </c>
      <c r="F358" s="32">
        <f t="shared" si="13"/>
        <v>5327</v>
      </c>
      <c r="G358" s="32">
        <f t="shared" si="13"/>
        <v>5540.1</v>
      </c>
      <c r="H358" s="32">
        <f t="shared" si="13"/>
        <v>5761.7</v>
      </c>
    </row>
    <row r="359" spans="1:8" outlineLevel="2" x14ac:dyDescent="0.2">
      <c r="A359" s="9">
        <v>347</v>
      </c>
      <c r="B359" s="26" t="s">
        <v>345</v>
      </c>
      <c r="C359" s="21" t="s">
        <v>362</v>
      </c>
      <c r="D359" s="26" t="s">
        <v>36</v>
      </c>
      <c r="E359" s="24" t="s">
        <v>37</v>
      </c>
      <c r="F359" s="32">
        <v>5327</v>
      </c>
      <c r="G359" s="32">
        <v>5540.1</v>
      </c>
      <c r="H359" s="32">
        <v>5761.7</v>
      </c>
    </row>
    <row r="360" spans="1:8" ht="38.25" outlineLevel="2" x14ac:dyDescent="0.2">
      <c r="A360" s="9">
        <v>348</v>
      </c>
      <c r="B360" s="18" t="s">
        <v>345</v>
      </c>
      <c r="C360" s="18" t="s">
        <v>280</v>
      </c>
      <c r="D360" s="21"/>
      <c r="E360" s="65" t="s">
        <v>281</v>
      </c>
      <c r="F360" s="34">
        <f>F361</f>
        <v>66363.050229999993</v>
      </c>
      <c r="G360" s="34">
        <f>G361</f>
        <v>0</v>
      </c>
      <c r="H360" s="34">
        <f>H361</f>
        <v>0</v>
      </c>
    </row>
    <row r="361" spans="1:8" ht="40.5" outlineLevel="2" x14ac:dyDescent="0.25">
      <c r="A361" s="9">
        <v>349</v>
      </c>
      <c r="B361" s="57" t="s">
        <v>345</v>
      </c>
      <c r="C361" s="57" t="s">
        <v>364</v>
      </c>
      <c r="D361" s="21"/>
      <c r="E361" s="66" t="s">
        <v>365</v>
      </c>
      <c r="F361" s="84">
        <f>F366+F362+F364</f>
        <v>66363.050229999993</v>
      </c>
      <c r="G361" s="84">
        <f>G366+G362+G364</f>
        <v>0</v>
      </c>
      <c r="H361" s="84">
        <f>H366+H362+H364</f>
        <v>0</v>
      </c>
    </row>
    <row r="362" spans="1:8" ht="38.25" outlineLevel="2" x14ac:dyDescent="0.2">
      <c r="A362" s="9">
        <v>350</v>
      </c>
      <c r="B362" s="21" t="s">
        <v>345</v>
      </c>
      <c r="C362" s="21" t="s">
        <v>366</v>
      </c>
      <c r="D362" s="21"/>
      <c r="E362" s="22" t="s">
        <v>367</v>
      </c>
      <c r="F362" s="32">
        <f>F363</f>
        <v>20990.828010000001</v>
      </c>
      <c r="G362" s="32">
        <f>G363</f>
        <v>0</v>
      </c>
      <c r="H362" s="32">
        <f>H363</f>
        <v>0</v>
      </c>
    </row>
    <row r="363" spans="1:8" outlineLevel="2" x14ac:dyDescent="0.2">
      <c r="A363" s="9">
        <v>351</v>
      </c>
      <c r="B363" s="21" t="s">
        <v>345</v>
      </c>
      <c r="C363" s="21" t="s">
        <v>366</v>
      </c>
      <c r="D363" s="21" t="s">
        <v>36</v>
      </c>
      <c r="E363" s="24" t="s">
        <v>37</v>
      </c>
      <c r="F363" s="32">
        <v>20990.828010000001</v>
      </c>
      <c r="G363" s="32">
        <v>0</v>
      </c>
      <c r="H363" s="32">
        <v>0</v>
      </c>
    </row>
    <row r="364" spans="1:8" ht="38.25" outlineLevel="2" x14ac:dyDescent="0.2">
      <c r="A364" s="9">
        <v>352</v>
      </c>
      <c r="B364" s="21" t="s">
        <v>345</v>
      </c>
      <c r="C364" s="21" t="s">
        <v>368</v>
      </c>
      <c r="D364" s="21"/>
      <c r="E364" s="24" t="s">
        <v>369</v>
      </c>
      <c r="F364" s="32">
        <f>F365</f>
        <v>6483.3322200000002</v>
      </c>
      <c r="G364" s="32">
        <f>G365</f>
        <v>0</v>
      </c>
      <c r="H364" s="32">
        <f>H365</f>
        <v>0</v>
      </c>
    </row>
    <row r="365" spans="1:8" outlineLevel="2" x14ac:dyDescent="0.2">
      <c r="A365" s="9">
        <v>353</v>
      </c>
      <c r="B365" s="21" t="s">
        <v>345</v>
      </c>
      <c r="C365" s="21" t="s">
        <v>368</v>
      </c>
      <c r="D365" s="21" t="s">
        <v>36</v>
      </c>
      <c r="E365" s="24" t="s">
        <v>37</v>
      </c>
      <c r="F365" s="32">
        <v>6483.3322200000002</v>
      </c>
      <c r="G365" s="32">
        <v>0</v>
      </c>
      <c r="H365" s="32">
        <v>0</v>
      </c>
    </row>
    <row r="366" spans="1:8" ht="51" outlineLevel="2" x14ac:dyDescent="0.2">
      <c r="A366" s="9">
        <v>354</v>
      </c>
      <c r="B366" s="21" t="s">
        <v>345</v>
      </c>
      <c r="C366" s="21" t="s">
        <v>370</v>
      </c>
      <c r="D366" s="21"/>
      <c r="E366" s="24" t="s">
        <v>371</v>
      </c>
      <c r="F366" s="32">
        <f>F367</f>
        <v>38888.89</v>
      </c>
      <c r="G366" s="32">
        <f>G367</f>
        <v>0</v>
      </c>
      <c r="H366" s="32">
        <f>H367</f>
        <v>0</v>
      </c>
    </row>
    <row r="367" spans="1:8" outlineLevel="2" x14ac:dyDescent="0.2">
      <c r="A367" s="9">
        <v>355</v>
      </c>
      <c r="B367" s="21" t="s">
        <v>345</v>
      </c>
      <c r="C367" s="21" t="s">
        <v>370</v>
      </c>
      <c r="D367" s="21" t="s">
        <v>36</v>
      </c>
      <c r="E367" s="24" t="s">
        <v>37</v>
      </c>
      <c r="F367" s="32">
        <v>38888.89</v>
      </c>
      <c r="G367" s="32">
        <v>0</v>
      </c>
      <c r="H367" s="32">
        <v>0</v>
      </c>
    </row>
    <row r="368" spans="1:8" outlineLevel="2" x14ac:dyDescent="0.2">
      <c r="A368" s="9">
        <v>356</v>
      </c>
      <c r="B368" s="31" t="s">
        <v>345</v>
      </c>
      <c r="C368" s="31" t="s">
        <v>26</v>
      </c>
      <c r="D368" s="31"/>
      <c r="E368" s="54" t="s">
        <v>27</v>
      </c>
      <c r="F368" s="34">
        <f>F371+F369</f>
        <v>645.74171999999999</v>
      </c>
      <c r="G368" s="34">
        <f>G371+G369</f>
        <v>0</v>
      </c>
      <c r="H368" s="34">
        <f>H371+H369</f>
        <v>0</v>
      </c>
    </row>
    <row r="369" spans="1:8" outlineLevel="2" x14ac:dyDescent="0.2">
      <c r="A369" s="9">
        <v>357</v>
      </c>
      <c r="B369" s="21" t="s">
        <v>345</v>
      </c>
      <c r="C369" s="21" t="s">
        <v>334</v>
      </c>
      <c r="D369" s="21"/>
      <c r="E369" s="22" t="s">
        <v>335</v>
      </c>
      <c r="F369" s="32">
        <f>F370</f>
        <v>377.77778000000001</v>
      </c>
      <c r="G369" s="32">
        <f>G370</f>
        <v>0</v>
      </c>
      <c r="H369" s="32">
        <f>H370</f>
        <v>0</v>
      </c>
    </row>
    <row r="370" spans="1:8" outlineLevel="2" x14ac:dyDescent="0.2">
      <c r="A370" s="9">
        <v>358</v>
      </c>
      <c r="B370" s="21" t="s">
        <v>345</v>
      </c>
      <c r="C370" s="21" t="s">
        <v>334</v>
      </c>
      <c r="D370" s="21" t="s">
        <v>48</v>
      </c>
      <c r="E370" s="41" t="s">
        <v>49</v>
      </c>
      <c r="F370" s="32">
        <v>377.77778000000001</v>
      </c>
      <c r="G370" s="32">
        <v>0</v>
      </c>
      <c r="H370" s="32">
        <v>0</v>
      </c>
    </row>
    <row r="371" spans="1:8" outlineLevel="2" x14ac:dyDescent="0.2">
      <c r="A371" s="9">
        <v>359</v>
      </c>
      <c r="B371" s="26" t="s">
        <v>345</v>
      </c>
      <c r="C371" s="26" t="s">
        <v>372</v>
      </c>
      <c r="D371" s="26"/>
      <c r="E371" s="24" t="s">
        <v>373</v>
      </c>
      <c r="F371" s="32">
        <f>F372</f>
        <v>267.96393999999998</v>
      </c>
      <c r="G371" s="32">
        <f>G372</f>
        <v>0</v>
      </c>
      <c r="H371" s="32">
        <f>H372</f>
        <v>0</v>
      </c>
    </row>
    <row r="372" spans="1:8" ht="38.25" outlineLevel="2" x14ac:dyDescent="0.2">
      <c r="A372" s="9">
        <v>360</v>
      </c>
      <c r="B372" s="26" t="s">
        <v>345</v>
      </c>
      <c r="C372" s="26" t="s">
        <v>372</v>
      </c>
      <c r="D372" s="26" t="s">
        <v>374</v>
      </c>
      <c r="E372" s="24" t="s">
        <v>375</v>
      </c>
      <c r="F372" s="32">
        <v>267.96393999999998</v>
      </c>
      <c r="G372" s="32">
        <v>0</v>
      </c>
      <c r="H372" s="32">
        <v>0</v>
      </c>
    </row>
    <row r="373" spans="1:8" ht="25.5" outlineLevel="2" x14ac:dyDescent="0.2">
      <c r="A373" s="9">
        <v>361</v>
      </c>
      <c r="B373" s="15" t="s">
        <v>376</v>
      </c>
      <c r="C373" s="15"/>
      <c r="D373" s="15"/>
      <c r="E373" s="16" t="s">
        <v>377</v>
      </c>
      <c r="F373" s="17">
        <f>F374</f>
        <v>22878.439259999999</v>
      </c>
      <c r="G373" s="17">
        <f>G374</f>
        <v>24314.280000000002</v>
      </c>
      <c r="H373" s="17">
        <f>H374</f>
        <v>25275.280000000002</v>
      </c>
    </row>
    <row r="374" spans="1:8" outlineLevel="2" x14ac:dyDescent="0.2">
      <c r="A374" s="9">
        <v>362</v>
      </c>
      <c r="B374" s="31" t="s">
        <v>376</v>
      </c>
      <c r="C374" s="31" t="s">
        <v>26</v>
      </c>
      <c r="D374" s="31"/>
      <c r="E374" s="54" t="s">
        <v>27</v>
      </c>
      <c r="F374" s="20">
        <f>F375+F378</f>
        <v>22878.439259999999</v>
      </c>
      <c r="G374" s="20">
        <f>G375+G378</f>
        <v>24314.280000000002</v>
      </c>
      <c r="H374" s="20">
        <f>H375+H378</f>
        <v>25275.280000000002</v>
      </c>
    </row>
    <row r="375" spans="1:8" ht="63.75" outlineLevel="2" x14ac:dyDescent="0.2">
      <c r="A375" s="9">
        <v>363</v>
      </c>
      <c r="B375" s="26" t="s">
        <v>376</v>
      </c>
      <c r="C375" s="26" t="s">
        <v>327</v>
      </c>
      <c r="D375" s="26"/>
      <c r="E375" s="85" t="s">
        <v>328</v>
      </c>
      <c r="F375" s="23">
        <f>SUM(F376:F377)</f>
        <v>443.82000000000005</v>
      </c>
      <c r="G375" s="23">
        <f>SUM(G376:G377)</f>
        <v>286.08000000000004</v>
      </c>
      <c r="H375" s="23">
        <f>SUM(H376:H377)</f>
        <v>286.08000000000004</v>
      </c>
    </row>
    <row r="376" spans="1:8" outlineLevel="2" x14ac:dyDescent="0.2">
      <c r="A376" s="9">
        <v>364</v>
      </c>
      <c r="B376" s="26" t="s">
        <v>376</v>
      </c>
      <c r="C376" s="26" t="s">
        <v>327</v>
      </c>
      <c r="D376" s="26" t="s">
        <v>89</v>
      </c>
      <c r="E376" s="22" t="s">
        <v>90</v>
      </c>
      <c r="F376" s="23">
        <v>341.1</v>
      </c>
      <c r="G376" s="23">
        <v>219.8</v>
      </c>
      <c r="H376" s="23">
        <v>219.8</v>
      </c>
    </row>
    <row r="377" spans="1:8" ht="38.25" outlineLevel="2" x14ac:dyDescent="0.2">
      <c r="A377" s="9">
        <v>365</v>
      </c>
      <c r="B377" s="26" t="s">
        <v>376</v>
      </c>
      <c r="C377" s="26" t="s">
        <v>327</v>
      </c>
      <c r="D377" s="26" t="s">
        <v>91</v>
      </c>
      <c r="E377" s="22" t="s">
        <v>92</v>
      </c>
      <c r="F377" s="23">
        <v>102.72</v>
      </c>
      <c r="G377" s="23">
        <v>66.28</v>
      </c>
      <c r="H377" s="23">
        <v>66.28</v>
      </c>
    </row>
    <row r="378" spans="1:8" outlineLevel="2" x14ac:dyDescent="0.2">
      <c r="A378" s="9">
        <v>366</v>
      </c>
      <c r="B378" s="26" t="s">
        <v>376</v>
      </c>
      <c r="C378" s="26" t="s">
        <v>378</v>
      </c>
      <c r="D378" s="26"/>
      <c r="E378" s="24" t="s">
        <v>379</v>
      </c>
      <c r="F378" s="23">
        <f>SUM(F379:F385)</f>
        <v>22434.619259999999</v>
      </c>
      <c r="G378" s="23">
        <f>SUM(G379:G385)</f>
        <v>24028.2</v>
      </c>
      <c r="H378" s="23">
        <f>SUM(H379:H385)</f>
        <v>24989.200000000001</v>
      </c>
    </row>
    <row r="379" spans="1:8" outlineLevel="2" x14ac:dyDescent="0.2">
      <c r="A379" s="9">
        <v>367</v>
      </c>
      <c r="B379" s="26" t="s">
        <v>376</v>
      </c>
      <c r="C379" s="26" t="s">
        <v>378</v>
      </c>
      <c r="D379" s="26" t="s">
        <v>89</v>
      </c>
      <c r="E379" s="22" t="s">
        <v>90</v>
      </c>
      <c r="F379" s="23">
        <v>15399.706980000001</v>
      </c>
      <c r="G379" s="23">
        <v>15537.6</v>
      </c>
      <c r="H379" s="23">
        <v>16159.1</v>
      </c>
    </row>
    <row r="380" spans="1:8" ht="38.25" outlineLevel="2" x14ac:dyDescent="0.2">
      <c r="A380" s="9">
        <v>368</v>
      </c>
      <c r="B380" s="26" t="s">
        <v>376</v>
      </c>
      <c r="C380" s="26" t="s">
        <v>378</v>
      </c>
      <c r="D380" s="26" t="s">
        <v>91</v>
      </c>
      <c r="E380" s="22" t="s">
        <v>92</v>
      </c>
      <c r="F380" s="23">
        <v>4650.7115100000001</v>
      </c>
      <c r="G380" s="23">
        <v>4692.5</v>
      </c>
      <c r="H380" s="23">
        <v>4880.2</v>
      </c>
    </row>
    <row r="381" spans="1:8" outlineLevel="2" x14ac:dyDescent="0.2">
      <c r="A381" s="9">
        <v>369</v>
      </c>
      <c r="B381" s="26" t="s">
        <v>376</v>
      </c>
      <c r="C381" s="26" t="s">
        <v>378</v>
      </c>
      <c r="D381" s="26" t="s">
        <v>36</v>
      </c>
      <c r="E381" s="24" t="s">
        <v>37</v>
      </c>
      <c r="F381" s="23">
        <v>1526.2195200000001</v>
      </c>
      <c r="G381" s="23">
        <v>3439.9</v>
      </c>
      <c r="H381" s="23">
        <v>3577.5</v>
      </c>
    </row>
    <row r="382" spans="1:8" outlineLevel="2" x14ac:dyDescent="0.2">
      <c r="A382" s="9">
        <v>370</v>
      </c>
      <c r="B382" s="26" t="s">
        <v>376</v>
      </c>
      <c r="C382" s="26" t="s">
        <v>378</v>
      </c>
      <c r="D382" s="26" t="s">
        <v>63</v>
      </c>
      <c r="E382" s="24" t="s">
        <v>64</v>
      </c>
      <c r="F382" s="23">
        <v>13.47016</v>
      </c>
      <c r="G382" s="23">
        <v>304.5</v>
      </c>
      <c r="H382" s="23">
        <v>316.7</v>
      </c>
    </row>
    <row r="383" spans="1:8" ht="25.5" outlineLevel="2" x14ac:dyDescent="0.2">
      <c r="A383" s="9">
        <v>371</v>
      </c>
      <c r="B383" s="26" t="s">
        <v>376</v>
      </c>
      <c r="C383" s="26" t="s">
        <v>378</v>
      </c>
      <c r="D383" s="26" t="s">
        <v>111</v>
      </c>
      <c r="E383" s="24" t="s">
        <v>112</v>
      </c>
      <c r="F383" s="23">
        <v>783.71799999999996</v>
      </c>
      <c r="G383" s="23">
        <v>42.5</v>
      </c>
      <c r="H383" s="23">
        <v>44.2</v>
      </c>
    </row>
    <row r="384" spans="1:8" outlineLevel="2" x14ac:dyDescent="0.2">
      <c r="A384" s="9">
        <v>372</v>
      </c>
      <c r="B384" s="26" t="s">
        <v>376</v>
      </c>
      <c r="C384" s="26" t="s">
        <v>378</v>
      </c>
      <c r="D384" s="26" t="s">
        <v>93</v>
      </c>
      <c r="E384" s="41" t="s">
        <v>94</v>
      </c>
      <c r="F384" s="23">
        <v>1.8</v>
      </c>
      <c r="G384" s="23">
        <v>1.9</v>
      </c>
      <c r="H384" s="23">
        <v>1.9</v>
      </c>
    </row>
    <row r="385" spans="1:8" outlineLevel="2" x14ac:dyDescent="0.2">
      <c r="A385" s="9">
        <v>373</v>
      </c>
      <c r="B385" s="26" t="s">
        <v>376</v>
      </c>
      <c r="C385" s="26" t="s">
        <v>378</v>
      </c>
      <c r="D385" s="26" t="s">
        <v>145</v>
      </c>
      <c r="E385" s="24" t="s">
        <v>146</v>
      </c>
      <c r="F385" s="23">
        <v>58.993090000000002</v>
      </c>
      <c r="G385" s="23">
        <v>9.3000000000000007</v>
      </c>
      <c r="H385" s="23">
        <v>9.6</v>
      </c>
    </row>
    <row r="386" spans="1:8" ht="13.5" outlineLevel="2" x14ac:dyDescent="0.25">
      <c r="A386" s="9">
        <v>374</v>
      </c>
      <c r="B386" s="44" t="s">
        <v>380</v>
      </c>
      <c r="C386" s="45"/>
      <c r="D386" s="45"/>
      <c r="E386" s="86" t="s">
        <v>381</v>
      </c>
      <c r="F386" s="47">
        <f t="shared" ref="F386:H387" si="14">F387</f>
        <v>69542</v>
      </c>
      <c r="G386" s="47">
        <f t="shared" si="14"/>
        <v>61923.69999999999</v>
      </c>
      <c r="H386" s="47">
        <f t="shared" si="14"/>
        <v>64400.6</v>
      </c>
    </row>
    <row r="387" spans="1:8" outlineLevel="2" x14ac:dyDescent="0.2">
      <c r="A387" s="9">
        <v>375</v>
      </c>
      <c r="B387" s="15" t="s">
        <v>382</v>
      </c>
      <c r="C387" s="15"/>
      <c r="D387" s="15"/>
      <c r="E387" s="16" t="s">
        <v>383</v>
      </c>
      <c r="F387" s="17">
        <f t="shared" si="14"/>
        <v>69542</v>
      </c>
      <c r="G387" s="17">
        <f t="shared" si="14"/>
        <v>61923.69999999999</v>
      </c>
      <c r="H387" s="17">
        <f t="shared" si="14"/>
        <v>64400.6</v>
      </c>
    </row>
    <row r="388" spans="1:8" ht="51" outlineLevel="2" x14ac:dyDescent="0.2">
      <c r="A388" s="9">
        <v>376</v>
      </c>
      <c r="B388" s="18" t="s">
        <v>382</v>
      </c>
      <c r="C388" s="18">
        <v>1300000000</v>
      </c>
      <c r="D388" s="18"/>
      <c r="E388" s="87" t="s">
        <v>361</v>
      </c>
      <c r="F388" s="20">
        <f>F389+F391+F395+F397+F399+F393</f>
        <v>69542</v>
      </c>
      <c r="G388" s="20">
        <f>G389+G391+G395+G397+G399+G393</f>
        <v>61923.69999999999</v>
      </c>
      <c r="H388" s="20">
        <f>H389+H391+H395+H397+H399+H393</f>
        <v>64400.6</v>
      </c>
    </row>
    <row r="389" spans="1:8" outlineLevel="2" x14ac:dyDescent="0.2">
      <c r="A389" s="9">
        <v>377</v>
      </c>
      <c r="B389" s="26" t="s">
        <v>382</v>
      </c>
      <c r="C389" s="21" t="s">
        <v>384</v>
      </c>
      <c r="D389" s="26"/>
      <c r="E389" s="83" t="s">
        <v>385</v>
      </c>
      <c r="F389" s="23">
        <f>SUM(F390:F390)</f>
        <v>7.4</v>
      </c>
      <c r="G389" s="23">
        <f>SUM(G390:G390)</f>
        <v>7.3</v>
      </c>
      <c r="H389" s="23">
        <f>SUM(H390:H390)</f>
        <v>7.6</v>
      </c>
    </row>
    <row r="390" spans="1:8" outlineLevel="2" x14ac:dyDescent="0.2">
      <c r="A390" s="9">
        <v>378</v>
      </c>
      <c r="B390" s="26" t="s">
        <v>382</v>
      </c>
      <c r="C390" s="21" t="s">
        <v>384</v>
      </c>
      <c r="D390" s="26" t="s">
        <v>63</v>
      </c>
      <c r="E390" s="24" t="s">
        <v>64</v>
      </c>
      <c r="F390" s="23">
        <v>7.4</v>
      </c>
      <c r="G390" s="23">
        <v>7.3</v>
      </c>
      <c r="H390" s="23">
        <v>7.6</v>
      </c>
    </row>
    <row r="391" spans="1:8" outlineLevel="2" x14ac:dyDescent="0.2">
      <c r="A391" s="9">
        <v>379</v>
      </c>
      <c r="B391" s="26" t="s">
        <v>382</v>
      </c>
      <c r="C391" s="21" t="s">
        <v>386</v>
      </c>
      <c r="D391" s="26"/>
      <c r="E391" s="83" t="s">
        <v>387</v>
      </c>
      <c r="F391" s="23">
        <f>F392</f>
        <v>50965.7</v>
      </c>
      <c r="G391" s="23">
        <f>G392</f>
        <v>33019.199999999997</v>
      </c>
      <c r="H391" s="23">
        <f>H392</f>
        <v>34339.9</v>
      </c>
    </row>
    <row r="392" spans="1:8" outlineLevel="2" x14ac:dyDescent="0.2">
      <c r="A392" s="9">
        <v>380</v>
      </c>
      <c r="B392" s="26" t="s">
        <v>382</v>
      </c>
      <c r="C392" s="21" t="s">
        <v>386</v>
      </c>
      <c r="D392" s="26" t="s">
        <v>36</v>
      </c>
      <c r="E392" s="24" t="s">
        <v>37</v>
      </c>
      <c r="F392" s="23">
        <v>50965.7</v>
      </c>
      <c r="G392" s="23">
        <v>33019.199999999997</v>
      </c>
      <c r="H392" s="23">
        <v>34339.9</v>
      </c>
    </row>
    <row r="393" spans="1:8" ht="51" outlineLevel="2" x14ac:dyDescent="0.2">
      <c r="A393" s="9">
        <v>381</v>
      </c>
      <c r="B393" s="26" t="s">
        <v>382</v>
      </c>
      <c r="C393" s="21" t="s">
        <v>362</v>
      </c>
      <c r="D393" s="26"/>
      <c r="E393" s="24" t="s">
        <v>363</v>
      </c>
      <c r="F393" s="23">
        <f>F394</f>
        <v>864.1</v>
      </c>
      <c r="G393" s="23">
        <f>G394</f>
        <v>899.1</v>
      </c>
      <c r="H393" s="23">
        <f>H394</f>
        <v>935</v>
      </c>
    </row>
    <row r="394" spans="1:8" outlineLevel="2" x14ac:dyDescent="0.2">
      <c r="A394" s="9">
        <v>382</v>
      </c>
      <c r="B394" s="26" t="s">
        <v>382</v>
      </c>
      <c r="C394" s="21" t="s">
        <v>362</v>
      </c>
      <c r="D394" s="26" t="s">
        <v>36</v>
      </c>
      <c r="E394" s="24" t="s">
        <v>37</v>
      </c>
      <c r="F394" s="23">
        <v>864.1</v>
      </c>
      <c r="G394" s="23">
        <v>899.1</v>
      </c>
      <c r="H394" s="23">
        <v>935</v>
      </c>
    </row>
    <row r="395" spans="1:8" outlineLevel="2" x14ac:dyDescent="0.2">
      <c r="A395" s="9">
        <v>383</v>
      </c>
      <c r="B395" s="26" t="s">
        <v>382</v>
      </c>
      <c r="C395" s="21" t="s">
        <v>388</v>
      </c>
      <c r="D395" s="26"/>
      <c r="E395" s="83" t="s">
        <v>389</v>
      </c>
      <c r="F395" s="23">
        <f>F396</f>
        <v>933.3</v>
      </c>
      <c r="G395" s="23">
        <f>G396</f>
        <v>970.6</v>
      </c>
      <c r="H395" s="23">
        <f>H396</f>
        <v>1009.5</v>
      </c>
    </row>
    <row r="396" spans="1:8" outlineLevel="2" x14ac:dyDescent="0.2">
      <c r="A396" s="9">
        <v>384</v>
      </c>
      <c r="B396" s="26" t="s">
        <v>382</v>
      </c>
      <c r="C396" s="21" t="s">
        <v>388</v>
      </c>
      <c r="D396" s="26" t="s">
        <v>36</v>
      </c>
      <c r="E396" s="24" t="s">
        <v>37</v>
      </c>
      <c r="F396" s="23">
        <v>933.3</v>
      </c>
      <c r="G396" s="23">
        <v>970.6</v>
      </c>
      <c r="H396" s="23">
        <v>1009.5</v>
      </c>
    </row>
    <row r="397" spans="1:8" outlineLevel="2" x14ac:dyDescent="0.2">
      <c r="A397" s="9">
        <v>385</v>
      </c>
      <c r="B397" s="26" t="s">
        <v>382</v>
      </c>
      <c r="C397" s="21" t="s">
        <v>390</v>
      </c>
      <c r="D397" s="26"/>
      <c r="E397" s="83" t="s">
        <v>391</v>
      </c>
      <c r="F397" s="23">
        <f>F398</f>
        <v>1836.21</v>
      </c>
      <c r="G397" s="23">
        <f>G398</f>
        <v>3105.7</v>
      </c>
      <c r="H397" s="23">
        <f>H398</f>
        <v>3230</v>
      </c>
    </row>
    <row r="398" spans="1:8" x14ac:dyDescent="0.2">
      <c r="A398" s="9">
        <v>386</v>
      </c>
      <c r="B398" s="26" t="s">
        <v>382</v>
      </c>
      <c r="C398" s="21" t="s">
        <v>390</v>
      </c>
      <c r="D398" s="26" t="s">
        <v>36</v>
      </c>
      <c r="E398" s="24" t="s">
        <v>37</v>
      </c>
      <c r="F398" s="23">
        <v>1836.21</v>
      </c>
      <c r="G398" s="23">
        <v>3105.7</v>
      </c>
      <c r="H398" s="23">
        <v>3230</v>
      </c>
    </row>
    <row r="399" spans="1:8" ht="25.5" x14ac:dyDescent="0.2">
      <c r="A399" s="9">
        <v>387</v>
      </c>
      <c r="B399" s="21" t="s">
        <v>382</v>
      </c>
      <c r="C399" s="21" t="s">
        <v>392</v>
      </c>
      <c r="D399" s="21"/>
      <c r="E399" s="68" t="s">
        <v>393</v>
      </c>
      <c r="F399" s="88">
        <f>F400</f>
        <v>14935.29</v>
      </c>
      <c r="G399" s="88">
        <f>G400</f>
        <v>23921.8</v>
      </c>
      <c r="H399" s="88">
        <f>H400</f>
        <v>24878.6</v>
      </c>
    </row>
    <row r="400" spans="1:8" x14ac:dyDescent="0.2">
      <c r="A400" s="9">
        <v>388</v>
      </c>
      <c r="B400" s="21" t="s">
        <v>382</v>
      </c>
      <c r="C400" s="21" t="s">
        <v>392</v>
      </c>
      <c r="D400" s="21" t="s">
        <v>36</v>
      </c>
      <c r="E400" s="24" t="s">
        <v>37</v>
      </c>
      <c r="F400" s="23">
        <v>14935.29</v>
      </c>
      <c r="G400" s="23">
        <v>23921.8</v>
      </c>
      <c r="H400" s="23">
        <v>24878.6</v>
      </c>
    </row>
    <row r="401" spans="1:8" ht="13.5" x14ac:dyDescent="0.25">
      <c r="A401" s="9">
        <v>389</v>
      </c>
      <c r="B401" s="44" t="s">
        <v>394</v>
      </c>
      <c r="C401" s="45"/>
      <c r="D401" s="45"/>
      <c r="E401" s="46" t="s">
        <v>395</v>
      </c>
      <c r="F401" s="47">
        <f>F437+F535+F402+F558+F501</f>
        <v>1865896.6685699997</v>
      </c>
      <c r="G401" s="47">
        <f>G437+G535+G402+G558+G501</f>
        <v>1869478</v>
      </c>
      <c r="H401" s="47">
        <f>H437+H535+H402+H558+H501</f>
        <v>1952596</v>
      </c>
    </row>
    <row r="402" spans="1:8" x14ac:dyDescent="0.2">
      <c r="A402" s="9">
        <v>390</v>
      </c>
      <c r="B402" s="21" t="s">
        <v>396</v>
      </c>
      <c r="C402" s="15"/>
      <c r="D402" s="15"/>
      <c r="E402" s="16" t="s">
        <v>397</v>
      </c>
      <c r="F402" s="17">
        <f>F403</f>
        <v>610501.79744999995</v>
      </c>
      <c r="G402" s="17">
        <f>G403</f>
        <v>652938.43999999994</v>
      </c>
      <c r="H402" s="17">
        <f>H403</f>
        <v>683836</v>
      </c>
    </row>
    <row r="403" spans="1:8" ht="38.25" x14ac:dyDescent="0.2">
      <c r="A403" s="9">
        <v>391</v>
      </c>
      <c r="B403" s="18" t="s">
        <v>396</v>
      </c>
      <c r="C403" s="89" t="s">
        <v>398</v>
      </c>
      <c r="D403" s="18"/>
      <c r="E403" s="90" t="s">
        <v>399</v>
      </c>
      <c r="F403" s="91">
        <f>F404+F425</f>
        <v>610501.79744999995</v>
      </c>
      <c r="G403" s="91">
        <f>G404+G425</f>
        <v>652938.43999999994</v>
      </c>
      <c r="H403" s="91">
        <f>H404+H425</f>
        <v>683836</v>
      </c>
    </row>
    <row r="404" spans="1:8" ht="27" outlineLevel="2" x14ac:dyDescent="0.25">
      <c r="A404" s="9">
        <v>392</v>
      </c>
      <c r="B404" s="57" t="s">
        <v>396</v>
      </c>
      <c r="C404" s="92" t="s">
        <v>400</v>
      </c>
      <c r="D404" s="57"/>
      <c r="E404" s="93" t="s">
        <v>401</v>
      </c>
      <c r="F404" s="94">
        <f>F405+F413+F420+F410+F423</f>
        <v>581962.25826999999</v>
      </c>
      <c r="G404" s="94">
        <f>G405+G413+G420+G410+G423</f>
        <v>622822.74</v>
      </c>
      <c r="H404" s="94">
        <f>H405+H413+H420+H410+H423</f>
        <v>641217.30000000005</v>
      </c>
    </row>
    <row r="405" spans="1:8" ht="51" outlineLevel="2" x14ac:dyDescent="0.2">
      <c r="A405" s="9">
        <v>393</v>
      </c>
      <c r="B405" s="21" t="s">
        <v>396</v>
      </c>
      <c r="C405" s="21" t="s">
        <v>402</v>
      </c>
      <c r="D405" s="21"/>
      <c r="E405" s="95" t="s">
        <v>403</v>
      </c>
      <c r="F405" s="96">
        <f>SUM(F406:F409)</f>
        <v>172078.89199999999</v>
      </c>
      <c r="G405" s="96">
        <f>SUM(G406:G409)</f>
        <v>153706.23999999999</v>
      </c>
      <c r="H405" s="96">
        <f>SUM(H406:H409)</f>
        <v>157341.5</v>
      </c>
    </row>
    <row r="406" spans="1:8" ht="51" outlineLevel="2" x14ac:dyDescent="0.2">
      <c r="A406" s="9">
        <v>394</v>
      </c>
      <c r="B406" s="21" t="s">
        <v>396</v>
      </c>
      <c r="C406" s="21" t="s">
        <v>402</v>
      </c>
      <c r="D406" s="21" t="s">
        <v>374</v>
      </c>
      <c r="E406" s="24" t="s">
        <v>404</v>
      </c>
      <c r="F406" s="32">
        <v>41568.324000000001</v>
      </c>
      <c r="G406" s="32">
        <v>36112.6</v>
      </c>
      <c r="H406" s="32">
        <v>36984.6</v>
      </c>
    </row>
    <row r="407" spans="1:8" outlineLevel="2" x14ac:dyDescent="0.2">
      <c r="A407" s="9">
        <v>395</v>
      </c>
      <c r="B407" s="21" t="s">
        <v>396</v>
      </c>
      <c r="C407" s="21" t="s">
        <v>402</v>
      </c>
      <c r="D407" s="21" t="s">
        <v>405</v>
      </c>
      <c r="E407" s="24" t="s">
        <v>406</v>
      </c>
      <c r="F407" s="32">
        <v>1000</v>
      </c>
      <c r="G407" s="32">
        <v>1200</v>
      </c>
      <c r="H407" s="32">
        <v>1400</v>
      </c>
    </row>
    <row r="408" spans="1:8" ht="51" outlineLevel="2" x14ac:dyDescent="0.2">
      <c r="A408" s="9">
        <v>396</v>
      </c>
      <c r="B408" s="21" t="s">
        <v>396</v>
      </c>
      <c r="C408" s="21" t="s">
        <v>402</v>
      </c>
      <c r="D408" s="21" t="s">
        <v>407</v>
      </c>
      <c r="E408" s="24" t="s">
        <v>408</v>
      </c>
      <c r="F408" s="32">
        <v>128530.352</v>
      </c>
      <c r="G408" s="32">
        <v>115193.64</v>
      </c>
      <c r="H408" s="32">
        <v>117556.9</v>
      </c>
    </row>
    <row r="409" spans="1:8" outlineLevel="2" x14ac:dyDescent="0.2">
      <c r="A409" s="9">
        <v>397</v>
      </c>
      <c r="B409" s="21" t="s">
        <v>396</v>
      </c>
      <c r="C409" s="21" t="s">
        <v>402</v>
      </c>
      <c r="D409" s="21" t="s">
        <v>409</v>
      </c>
      <c r="E409" s="24" t="s">
        <v>410</v>
      </c>
      <c r="F409" s="32">
        <v>980.21600000000001</v>
      </c>
      <c r="G409" s="32">
        <v>1200</v>
      </c>
      <c r="H409" s="32">
        <v>1400</v>
      </c>
    </row>
    <row r="410" spans="1:8" ht="51" outlineLevel="2" x14ac:dyDescent="0.2">
      <c r="A410" s="9">
        <v>398</v>
      </c>
      <c r="B410" s="21" t="s">
        <v>396</v>
      </c>
      <c r="C410" s="97" t="s">
        <v>411</v>
      </c>
      <c r="D410" s="21"/>
      <c r="E410" s="95" t="s">
        <v>412</v>
      </c>
      <c r="F410" s="32">
        <f>SUM(F411:F412)</f>
        <v>9422.3662700000004</v>
      </c>
      <c r="G410" s="32">
        <f>SUM(G411:G412)</f>
        <v>31682.5</v>
      </c>
      <c r="H410" s="32">
        <f>SUM(H411:H412)</f>
        <v>20289.8</v>
      </c>
    </row>
    <row r="411" spans="1:8" outlineLevel="2" x14ac:dyDescent="0.2">
      <c r="A411" s="9">
        <v>399</v>
      </c>
      <c r="B411" s="21" t="s">
        <v>396</v>
      </c>
      <c r="C411" s="97" t="s">
        <v>411</v>
      </c>
      <c r="D411" s="21" t="s">
        <v>405</v>
      </c>
      <c r="E411" s="24" t="s">
        <v>406</v>
      </c>
      <c r="F411" s="32">
        <v>284.53899999999999</v>
      </c>
      <c r="G411" s="32">
        <v>11828.2</v>
      </c>
      <c r="H411" s="32">
        <v>9718.2999999999993</v>
      </c>
    </row>
    <row r="412" spans="1:8" outlineLevel="2" x14ac:dyDescent="0.2">
      <c r="A412" s="9">
        <v>400</v>
      </c>
      <c r="B412" s="21" t="s">
        <v>396</v>
      </c>
      <c r="C412" s="97" t="s">
        <v>411</v>
      </c>
      <c r="D412" s="21" t="s">
        <v>409</v>
      </c>
      <c r="E412" s="24" t="s">
        <v>410</v>
      </c>
      <c r="F412" s="32">
        <v>9137.8272699999998</v>
      </c>
      <c r="G412" s="32">
        <v>19854.3</v>
      </c>
      <c r="H412" s="32">
        <v>10571.5</v>
      </c>
    </row>
    <row r="413" spans="1:8" ht="76.5" outlineLevel="2" x14ac:dyDescent="0.2">
      <c r="A413" s="9">
        <v>401</v>
      </c>
      <c r="B413" s="21" t="s">
        <v>396</v>
      </c>
      <c r="C413" s="21" t="s">
        <v>413</v>
      </c>
      <c r="D413" s="21"/>
      <c r="E413" s="24" t="s">
        <v>414</v>
      </c>
      <c r="F413" s="23">
        <f>F414+F417</f>
        <v>395949</v>
      </c>
      <c r="G413" s="23">
        <f>G414+G417</f>
        <v>427942</v>
      </c>
      <c r="H413" s="23">
        <f>H414+H417</f>
        <v>458706</v>
      </c>
    </row>
    <row r="414" spans="1:8" ht="38.25" outlineLevel="2" x14ac:dyDescent="0.2">
      <c r="A414" s="9">
        <v>402</v>
      </c>
      <c r="B414" s="21" t="s">
        <v>396</v>
      </c>
      <c r="C414" s="21" t="s">
        <v>415</v>
      </c>
      <c r="D414" s="21"/>
      <c r="E414" s="42" t="s">
        <v>416</v>
      </c>
      <c r="F414" s="23">
        <f>SUM(F415:F416)</f>
        <v>289486</v>
      </c>
      <c r="G414" s="23">
        <f>SUM(G415:G416)</f>
        <v>317357</v>
      </c>
      <c r="H414" s="23">
        <f>SUM(H415:H416)</f>
        <v>343698</v>
      </c>
    </row>
    <row r="415" spans="1:8" ht="51" outlineLevel="2" x14ac:dyDescent="0.2">
      <c r="A415" s="9">
        <v>403</v>
      </c>
      <c r="B415" s="21" t="s">
        <v>396</v>
      </c>
      <c r="C415" s="21" t="s">
        <v>415</v>
      </c>
      <c r="D415" s="21" t="s">
        <v>374</v>
      </c>
      <c r="E415" s="24" t="s">
        <v>404</v>
      </c>
      <c r="F415" s="32">
        <v>69283.3</v>
      </c>
      <c r="G415" s="32">
        <v>76853.8</v>
      </c>
      <c r="H415" s="32">
        <v>83232.7</v>
      </c>
    </row>
    <row r="416" spans="1:8" ht="51" outlineLevel="2" x14ac:dyDescent="0.2">
      <c r="A416" s="9">
        <v>404</v>
      </c>
      <c r="B416" s="21" t="s">
        <v>396</v>
      </c>
      <c r="C416" s="21" t="s">
        <v>415</v>
      </c>
      <c r="D416" s="21" t="s">
        <v>407</v>
      </c>
      <c r="E416" s="24" t="s">
        <v>408</v>
      </c>
      <c r="F416" s="32">
        <v>220202.7</v>
      </c>
      <c r="G416" s="32">
        <v>240503.2</v>
      </c>
      <c r="H416" s="32">
        <v>260465.3</v>
      </c>
    </row>
    <row r="417" spans="1:8" ht="38.25" outlineLevel="2" x14ac:dyDescent="0.2">
      <c r="A417" s="9">
        <v>405</v>
      </c>
      <c r="B417" s="21" t="s">
        <v>396</v>
      </c>
      <c r="C417" s="21" t="s">
        <v>417</v>
      </c>
      <c r="D417" s="21"/>
      <c r="E417" s="42" t="s">
        <v>418</v>
      </c>
      <c r="F417" s="32">
        <f>SUM(F418:F419)</f>
        <v>106463</v>
      </c>
      <c r="G417" s="32">
        <f>SUM(G418:G419)</f>
        <v>110585</v>
      </c>
      <c r="H417" s="32">
        <f>SUM(H418:H419)</f>
        <v>115008</v>
      </c>
    </row>
    <row r="418" spans="1:8" ht="51" outlineLevel="2" x14ac:dyDescent="0.2">
      <c r="A418" s="9">
        <v>406</v>
      </c>
      <c r="B418" s="21" t="s">
        <v>396</v>
      </c>
      <c r="C418" s="21" t="s">
        <v>417</v>
      </c>
      <c r="D418" s="21" t="s">
        <v>374</v>
      </c>
      <c r="E418" s="24" t="s">
        <v>404</v>
      </c>
      <c r="F418" s="32">
        <v>25998.5</v>
      </c>
      <c r="G418" s="32">
        <v>27005.1</v>
      </c>
      <c r="H418" s="32">
        <v>28085.200000000001</v>
      </c>
    </row>
    <row r="419" spans="1:8" ht="51" outlineLevel="2" x14ac:dyDescent="0.2">
      <c r="A419" s="9">
        <v>407</v>
      </c>
      <c r="B419" s="21" t="s">
        <v>396</v>
      </c>
      <c r="C419" s="21" t="s">
        <v>417</v>
      </c>
      <c r="D419" s="21" t="s">
        <v>407</v>
      </c>
      <c r="E419" s="24" t="s">
        <v>408</v>
      </c>
      <c r="F419" s="32">
        <v>80464.5</v>
      </c>
      <c r="G419" s="32">
        <v>83579.899999999994</v>
      </c>
      <c r="H419" s="32">
        <v>86922.8</v>
      </c>
    </row>
    <row r="420" spans="1:8" ht="76.5" outlineLevel="2" x14ac:dyDescent="0.2">
      <c r="A420" s="9">
        <v>408</v>
      </c>
      <c r="B420" s="21" t="s">
        <v>396</v>
      </c>
      <c r="C420" s="21" t="s">
        <v>419</v>
      </c>
      <c r="D420" s="21"/>
      <c r="E420" s="98" t="s">
        <v>420</v>
      </c>
      <c r="F420" s="32">
        <f>SUM(F421:F422)</f>
        <v>4512</v>
      </c>
      <c r="G420" s="32">
        <f>SUM(G421:G422)</f>
        <v>4692</v>
      </c>
      <c r="H420" s="32">
        <f>SUM(H421:H422)</f>
        <v>4880</v>
      </c>
    </row>
    <row r="421" spans="1:8" ht="51" outlineLevel="2" x14ac:dyDescent="0.2">
      <c r="A421" s="9">
        <v>409</v>
      </c>
      <c r="B421" s="21" t="s">
        <v>396</v>
      </c>
      <c r="C421" s="21" t="s">
        <v>419</v>
      </c>
      <c r="D421" s="21" t="s">
        <v>374</v>
      </c>
      <c r="E421" s="24" t="s">
        <v>404</v>
      </c>
      <c r="F421" s="32">
        <v>1258.02</v>
      </c>
      <c r="G421" s="32">
        <v>1155.5</v>
      </c>
      <c r="H421" s="32">
        <v>1201.7</v>
      </c>
    </row>
    <row r="422" spans="1:8" ht="51" outlineLevel="2" x14ac:dyDescent="0.2">
      <c r="A422" s="9">
        <v>410</v>
      </c>
      <c r="B422" s="21" t="s">
        <v>396</v>
      </c>
      <c r="C422" s="21" t="s">
        <v>419</v>
      </c>
      <c r="D422" s="21" t="s">
        <v>407</v>
      </c>
      <c r="E422" s="24" t="s">
        <v>408</v>
      </c>
      <c r="F422" s="23">
        <v>3253.98</v>
      </c>
      <c r="G422" s="23">
        <v>3536.5</v>
      </c>
      <c r="H422" s="23">
        <v>3678.3</v>
      </c>
    </row>
    <row r="423" spans="1:8" ht="63.75" outlineLevel="2" x14ac:dyDescent="0.2">
      <c r="A423" s="9">
        <v>411</v>
      </c>
      <c r="B423" s="21" t="s">
        <v>396</v>
      </c>
      <c r="C423" s="97" t="s">
        <v>421</v>
      </c>
      <c r="D423" s="21"/>
      <c r="E423" s="99" t="s">
        <v>422</v>
      </c>
      <c r="F423" s="23">
        <f>F424</f>
        <v>0</v>
      </c>
      <c r="G423" s="23">
        <f>G424</f>
        <v>4800</v>
      </c>
      <c r="H423" s="23">
        <f>H424</f>
        <v>0</v>
      </c>
    </row>
    <row r="424" spans="1:8" ht="25.5" outlineLevel="2" x14ac:dyDescent="0.2">
      <c r="A424" s="9">
        <v>412</v>
      </c>
      <c r="B424" s="21" t="s">
        <v>396</v>
      </c>
      <c r="C424" s="97" t="s">
        <v>421</v>
      </c>
      <c r="D424" s="21" t="s">
        <v>137</v>
      </c>
      <c r="E424" s="22" t="s">
        <v>138</v>
      </c>
      <c r="F424" s="23">
        <v>0</v>
      </c>
      <c r="G424" s="23">
        <v>4800</v>
      </c>
      <c r="H424" s="23">
        <v>0</v>
      </c>
    </row>
    <row r="425" spans="1:8" ht="40.5" outlineLevel="2" x14ac:dyDescent="0.25">
      <c r="A425" s="9">
        <v>413</v>
      </c>
      <c r="B425" s="57" t="s">
        <v>396</v>
      </c>
      <c r="C425" s="92" t="s">
        <v>423</v>
      </c>
      <c r="D425" s="21"/>
      <c r="E425" s="93" t="s">
        <v>424</v>
      </c>
      <c r="F425" s="59">
        <f>F429+F434+F426</f>
        <v>28539.53918</v>
      </c>
      <c r="G425" s="59">
        <f>G429+G434+G426</f>
        <v>30115.700000000004</v>
      </c>
      <c r="H425" s="59">
        <f>H429+H434+H426</f>
        <v>42618.700000000004</v>
      </c>
    </row>
    <row r="426" spans="1:8" ht="25.5" outlineLevel="2" x14ac:dyDescent="0.2">
      <c r="A426" s="9">
        <v>414</v>
      </c>
      <c r="B426" s="21" t="s">
        <v>396</v>
      </c>
      <c r="C426" s="97" t="s">
        <v>425</v>
      </c>
      <c r="D426" s="21"/>
      <c r="E426" s="95" t="s">
        <v>426</v>
      </c>
      <c r="F426" s="23">
        <f>SUM(F427:F428)</f>
        <v>1978.2972500000001</v>
      </c>
      <c r="G426" s="23">
        <f>SUM(G427:G428)</f>
        <v>0</v>
      </c>
      <c r="H426" s="23">
        <f>SUM(H427:H428)</f>
        <v>0</v>
      </c>
    </row>
    <row r="427" spans="1:8" outlineLevel="2" x14ac:dyDescent="0.2">
      <c r="A427" s="9">
        <v>415</v>
      </c>
      <c r="B427" s="21" t="s">
        <v>396</v>
      </c>
      <c r="C427" s="97" t="s">
        <v>425</v>
      </c>
      <c r="D427" s="21" t="s">
        <v>405</v>
      </c>
      <c r="E427" s="24" t="s">
        <v>406</v>
      </c>
      <c r="F427" s="23">
        <v>1478.2972500000001</v>
      </c>
      <c r="G427" s="23">
        <v>0</v>
      </c>
      <c r="H427" s="23">
        <v>0</v>
      </c>
    </row>
    <row r="428" spans="1:8" outlineLevel="2" x14ac:dyDescent="0.2">
      <c r="A428" s="9">
        <v>416</v>
      </c>
      <c r="B428" s="21" t="s">
        <v>396</v>
      </c>
      <c r="C428" s="97" t="s">
        <v>425</v>
      </c>
      <c r="D428" s="21" t="s">
        <v>409</v>
      </c>
      <c r="E428" s="24" t="s">
        <v>410</v>
      </c>
      <c r="F428" s="23">
        <v>500</v>
      </c>
      <c r="G428" s="23">
        <v>0</v>
      </c>
      <c r="H428" s="23">
        <v>0</v>
      </c>
    </row>
    <row r="429" spans="1:8" ht="25.5" outlineLevel="2" x14ac:dyDescent="0.2">
      <c r="A429" s="9">
        <v>417</v>
      </c>
      <c r="B429" s="21" t="s">
        <v>396</v>
      </c>
      <c r="C429" s="97" t="s">
        <v>427</v>
      </c>
      <c r="D429" s="21"/>
      <c r="E429" s="82" t="s">
        <v>428</v>
      </c>
      <c r="F429" s="23">
        <f>SUM(F430:F433)</f>
        <v>26312.473740000001</v>
      </c>
      <c r="G429" s="23">
        <f>SUM(G430:G433)</f>
        <v>30115.700000000004</v>
      </c>
      <c r="H429" s="23">
        <f>SUM(H430:H433)</f>
        <v>42618.700000000004</v>
      </c>
    </row>
    <row r="430" spans="1:8" ht="51" outlineLevel="2" x14ac:dyDescent="0.2">
      <c r="A430" s="9">
        <v>418</v>
      </c>
      <c r="B430" s="21" t="s">
        <v>396</v>
      </c>
      <c r="C430" s="97" t="s">
        <v>427</v>
      </c>
      <c r="D430" s="21" t="s">
        <v>374</v>
      </c>
      <c r="E430" s="24" t="s">
        <v>404</v>
      </c>
      <c r="F430" s="23">
        <v>6887</v>
      </c>
      <c r="G430" s="23">
        <v>7164.4</v>
      </c>
      <c r="H430" s="23">
        <v>5436.4</v>
      </c>
    </row>
    <row r="431" spans="1:8" outlineLevel="2" x14ac:dyDescent="0.2">
      <c r="A431" s="9">
        <v>419</v>
      </c>
      <c r="B431" s="21" t="s">
        <v>396</v>
      </c>
      <c r="C431" s="97" t="s">
        <v>427</v>
      </c>
      <c r="D431" s="21" t="s">
        <v>405</v>
      </c>
      <c r="E431" s="24" t="s">
        <v>406</v>
      </c>
      <c r="F431" s="23">
        <v>36.149000000000001</v>
      </c>
      <c r="G431" s="23">
        <v>0</v>
      </c>
      <c r="H431" s="23">
        <v>8484.7000000000007</v>
      </c>
    </row>
    <row r="432" spans="1:8" ht="51" outlineLevel="2" x14ac:dyDescent="0.2">
      <c r="A432" s="9">
        <v>420</v>
      </c>
      <c r="B432" s="21" t="s">
        <v>396</v>
      </c>
      <c r="C432" s="97" t="s">
        <v>427</v>
      </c>
      <c r="D432" s="21" t="s">
        <v>407</v>
      </c>
      <c r="E432" s="24" t="s">
        <v>408</v>
      </c>
      <c r="F432" s="23">
        <v>18365.2</v>
      </c>
      <c r="G432" s="23">
        <v>19104.900000000001</v>
      </c>
      <c r="H432" s="23">
        <v>14497.2</v>
      </c>
    </row>
    <row r="433" spans="1:8" outlineLevel="2" x14ac:dyDescent="0.2">
      <c r="A433" s="9">
        <v>421</v>
      </c>
      <c r="B433" s="21" t="s">
        <v>396</v>
      </c>
      <c r="C433" s="97" t="s">
        <v>427</v>
      </c>
      <c r="D433" s="21" t="s">
        <v>409</v>
      </c>
      <c r="E433" s="24" t="s">
        <v>410</v>
      </c>
      <c r="F433" s="23">
        <v>1024.12474</v>
      </c>
      <c r="G433" s="23">
        <v>3846.4</v>
      </c>
      <c r="H433" s="23">
        <v>14200.4</v>
      </c>
    </row>
    <row r="434" spans="1:8" ht="38.25" outlineLevel="2" x14ac:dyDescent="0.2">
      <c r="A434" s="9">
        <v>422</v>
      </c>
      <c r="B434" s="26" t="s">
        <v>396</v>
      </c>
      <c r="C434" s="100" t="s">
        <v>429</v>
      </c>
      <c r="D434" s="26"/>
      <c r="E434" s="76" t="s">
        <v>430</v>
      </c>
      <c r="F434" s="23">
        <f>SUM(F435:F436)</f>
        <v>248.76819</v>
      </c>
      <c r="G434" s="23">
        <f>SUM(G435:G436)</f>
        <v>0</v>
      </c>
      <c r="H434" s="23">
        <f>SUM(H435:H436)</f>
        <v>0</v>
      </c>
    </row>
    <row r="435" spans="1:8" outlineLevel="2" x14ac:dyDescent="0.2">
      <c r="A435" s="9">
        <v>423</v>
      </c>
      <c r="B435" s="26" t="s">
        <v>396</v>
      </c>
      <c r="C435" s="100" t="s">
        <v>429</v>
      </c>
      <c r="D435" s="26" t="s">
        <v>405</v>
      </c>
      <c r="E435" s="24" t="s">
        <v>406</v>
      </c>
      <c r="F435" s="23">
        <v>248.76819</v>
      </c>
      <c r="G435" s="23">
        <v>0</v>
      </c>
      <c r="H435" s="23">
        <v>0</v>
      </c>
    </row>
    <row r="436" spans="1:8" outlineLevel="2" x14ac:dyDescent="0.2">
      <c r="A436" s="9">
        <v>424</v>
      </c>
      <c r="B436" s="26" t="s">
        <v>396</v>
      </c>
      <c r="C436" s="100" t="s">
        <v>429</v>
      </c>
      <c r="D436" s="26" t="s">
        <v>409</v>
      </c>
      <c r="E436" s="24" t="s">
        <v>410</v>
      </c>
      <c r="F436" s="23">
        <v>0</v>
      </c>
      <c r="G436" s="23">
        <v>0</v>
      </c>
      <c r="H436" s="23">
        <v>0</v>
      </c>
    </row>
    <row r="437" spans="1:8" outlineLevel="2" x14ac:dyDescent="0.2">
      <c r="A437" s="9">
        <v>425</v>
      </c>
      <c r="B437" s="15" t="s">
        <v>431</v>
      </c>
      <c r="C437" s="15"/>
      <c r="D437" s="15"/>
      <c r="E437" s="16" t="s">
        <v>432</v>
      </c>
      <c r="F437" s="17">
        <f>F438+F498</f>
        <v>995529.71686999989</v>
      </c>
      <c r="G437" s="17">
        <f>G438+G498</f>
        <v>957271.44</v>
      </c>
      <c r="H437" s="17">
        <f>H438+H498</f>
        <v>1006239.4999999999</v>
      </c>
    </row>
    <row r="438" spans="1:8" ht="38.25" outlineLevel="1" x14ac:dyDescent="0.2">
      <c r="A438" s="9">
        <v>426</v>
      </c>
      <c r="B438" s="18" t="s">
        <v>431</v>
      </c>
      <c r="C438" s="89" t="s">
        <v>398</v>
      </c>
      <c r="D438" s="18"/>
      <c r="E438" s="90" t="s">
        <v>399</v>
      </c>
      <c r="F438" s="20">
        <f>F439+F473</f>
        <v>995295.78944999992</v>
      </c>
      <c r="G438" s="20">
        <f>G439+G473</f>
        <v>957271.44</v>
      </c>
      <c r="H438" s="20">
        <f>H439+H473</f>
        <v>1006239.4999999999</v>
      </c>
    </row>
    <row r="439" spans="1:8" ht="27" outlineLevel="1" x14ac:dyDescent="0.25">
      <c r="A439" s="9">
        <v>427</v>
      </c>
      <c r="B439" s="57" t="s">
        <v>431</v>
      </c>
      <c r="C439" s="92" t="s">
        <v>433</v>
      </c>
      <c r="D439" s="57"/>
      <c r="E439" s="58" t="s">
        <v>434</v>
      </c>
      <c r="F439" s="59">
        <f>F440+F448+F451+F458+F461+F445+F464+F467+F470</f>
        <v>949697.33905999991</v>
      </c>
      <c r="G439" s="59">
        <f>G440+G448+G451+G458+G461+G445+G464+G467+G470</f>
        <v>908908.53999999992</v>
      </c>
      <c r="H439" s="59">
        <f>H440+H448+H451+H458+H461+H445+H464+H467+H470</f>
        <v>968106.29999999993</v>
      </c>
    </row>
    <row r="440" spans="1:8" ht="38.25" outlineLevel="1" x14ac:dyDescent="0.2">
      <c r="A440" s="9">
        <v>428</v>
      </c>
      <c r="B440" s="21" t="s">
        <v>431</v>
      </c>
      <c r="C440" s="97" t="s">
        <v>435</v>
      </c>
      <c r="D440" s="21"/>
      <c r="E440" s="95" t="s">
        <v>436</v>
      </c>
      <c r="F440" s="101">
        <f>SUM(F441:F444)</f>
        <v>169691.79799999998</v>
      </c>
      <c r="G440" s="101">
        <f>SUM(G441:G444)</f>
        <v>175811.5</v>
      </c>
      <c r="H440" s="101">
        <f>SUM(H441:H444)</f>
        <v>183989.09999999998</v>
      </c>
    </row>
    <row r="441" spans="1:8" ht="51" outlineLevel="1" x14ac:dyDescent="0.2">
      <c r="A441" s="9">
        <v>429</v>
      </c>
      <c r="B441" s="21" t="s">
        <v>431</v>
      </c>
      <c r="C441" s="97" t="s">
        <v>435</v>
      </c>
      <c r="D441" s="21" t="s">
        <v>374</v>
      </c>
      <c r="E441" s="24" t="s">
        <v>404</v>
      </c>
      <c r="F441" s="23">
        <v>40297.125</v>
      </c>
      <c r="G441" s="23">
        <v>42465.2</v>
      </c>
      <c r="H441" s="23">
        <v>43381.2</v>
      </c>
    </row>
    <row r="442" spans="1:8" ht="33.75" customHeight="1" outlineLevel="1" x14ac:dyDescent="0.2">
      <c r="A442" s="9">
        <v>430</v>
      </c>
      <c r="B442" s="21" t="s">
        <v>431</v>
      </c>
      <c r="C442" s="97" t="s">
        <v>435</v>
      </c>
      <c r="D442" s="26" t="s">
        <v>405</v>
      </c>
      <c r="E442" s="24" t="s">
        <v>406</v>
      </c>
      <c r="F442" s="23">
        <v>4240.2848199999999</v>
      </c>
      <c r="G442" s="23">
        <v>3600</v>
      </c>
      <c r="H442" s="23">
        <v>5400</v>
      </c>
    </row>
    <row r="443" spans="1:8" ht="51" outlineLevel="1" x14ac:dyDescent="0.2">
      <c r="A443" s="9">
        <v>431</v>
      </c>
      <c r="B443" s="21" t="s">
        <v>431</v>
      </c>
      <c r="C443" s="97" t="s">
        <v>435</v>
      </c>
      <c r="D443" s="21" t="s">
        <v>407</v>
      </c>
      <c r="E443" s="24" t="s">
        <v>408</v>
      </c>
      <c r="F443" s="23">
        <v>114602.57799999999</v>
      </c>
      <c r="G443" s="23">
        <v>124819.6</v>
      </c>
      <c r="H443" s="23">
        <v>128064.1</v>
      </c>
    </row>
    <row r="444" spans="1:8" outlineLevel="1" x14ac:dyDescent="0.2">
      <c r="A444" s="9">
        <v>432</v>
      </c>
      <c r="B444" s="21" t="s">
        <v>431</v>
      </c>
      <c r="C444" s="97" t="s">
        <v>435</v>
      </c>
      <c r="D444" s="21" t="s">
        <v>409</v>
      </c>
      <c r="E444" s="24" t="s">
        <v>410</v>
      </c>
      <c r="F444" s="23">
        <v>10551.81018</v>
      </c>
      <c r="G444" s="23">
        <v>4926.7</v>
      </c>
      <c r="H444" s="23">
        <v>7143.8</v>
      </c>
    </row>
    <row r="445" spans="1:8" ht="51" outlineLevel="1" x14ac:dyDescent="0.2">
      <c r="A445" s="9">
        <v>433</v>
      </c>
      <c r="B445" s="21" t="s">
        <v>431</v>
      </c>
      <c r="C445" s="97" t="s">
        <v>437</v>
      </c>
      <c r="D445" s="21"/>
      <c r="E445" s="95" t="s">
        <v>438</v>
      </c>
      <c r="F445" s="23">
        <f>SUM(F446:F447)</f>
        <v>51271.261060000004</v>
      </c>
      <c r="G445" s="23">
        <f>SUM(G446:G447)</f>
        <v>17085.34</v>
      </c>
      <c r="H445" s="23">
        <f>SUM(H446:H447)</f>
        <v>21560.1</v>
      </c>
    </row>
    <row r="446" spans="1:8" outlineLevel="1" x14ac:dyDescent="0.2">
      <c r="A446" s="9">
        <v>434</v>
      </c>
      <c r="B446" s="21" t="s">
        <v>431</v>
      </c>
      <c r="C446" s="97" t="s">
        <v>437</v>
      </c>
      <c r="D446" s="21" t="s">
        <v>405</v>
      </c>
      <c r="E446" s="24" t="s">
        <v>406</v>
      </c>
      <c r="F446" s="23">
        <v>25160.35383</v>
      </c>
      <c r="G446" s="23">
        <v>8538.5</v>
      </c>
      <c r="H446" s="23">
        <v>15661.7</v>
      </c>
    </row>
    <row r="447" spans="1:8" outlineLevel="1" x14ac:dyDescent="0.2">
      <c r="A447" s="9">
        <v>435</v>
      </c>
      <c r="B447" s="21" t="s">
        <v>431</v>
      </c>
      <c r="C447" s="97" t="s">
        <v>437</v>
      </c>
      <c r="D447" s="21" t="s">
        <v>409</v>
      </c>
      <c r="E447" s="24" t="s">
        <v>410</v>
      </c>
      <c r="F447" s="23">
        <v>26110.907230000001</v>
      </c>
      <c r="G447" s="23">
        <v>8546.84</v>
      </c>
      <c r="H447" s="23">
        <v>5898.4</v>
      </c>
    </row>
    <row r="448" spans="1:8" ht="25.5" outlineLevel="1" x14ac:dyDescent="0.2">
      <c r="A448" s="9">
        <v>436</v>
      </c>
      <c r="B448" s="21" t="s">
        <v>431</v>
      </c>
      <c r="C448" s="97" t="s">
        <v>439</v>
      </c>
      <c r="D448" s="21"/>
      <c r="E448" s="99" t="s">
        <v>440</v>
      </c>
      <c r="F448" s="32">
        <f>SUM(F449:F450)</f>
        <v>152.69999999999999</v>
      </c>
      <c r="G448" s="32">
        <f>SUM(G449:G450)</f>
        <v>150</v>
      </c>
      <c r="H448" s="32">
        <f>SUM(H449:H450)</f>
        <v>150</v>
      </c>
    </row>
    <row r="449" spans="1:8" outlineLevel="1" x14ac:dyDescent="0.2">
      <c r="A449" s="9">
        <v>437</v>
      </c>
      <c r="B449" s="21" t="s">
        <v>431</v>
      </c>
      <c r="C449" s="97" t="s">
        <v>439</v>
      </c>
      <c r="D449" s="21" t="s">
        <v>405</v>
      </c>
      <c r="E449" s="24" t="s">
        <v>406</v>
      </c>
      <c r="F449" s="32">
        <v>0</v>
      </c>
      <c r="G449" s="32">
        <v>50</v>
      </c>
      <c r="H449" s="32">
        <v>50</v>
      </c>
    </row>
    <row r="450" spans="1:8" outlineLevel="1" x14ac:dyDescent="0.2">
      <c r="A450" s="9">
        <v>438</v>
      </c>
      <c r="B450" s="21" t="s">
        <v>431</v>
      </c>
      <c r="C450" s="97" t="s">
        <v>439</v>
      </c>
      <c r="D450" s="21" t="s">
        <v>409</v>
      </c>
      <c r="E450" s="24" t="s">
        <v>410</v>
      </c>
      <c r="F450" s="32">
        <v>152.69999999999999</v>
      </c>
      <c r="G450" s="32">
        <v>100</v>
      </c>
      <c r="H450" s="32">
        <v>100</v>
      </c>
    </row>
    <row r="451" spans="1:8" ht="114.75" outlineLevel="1" x14ac:dyDescent="0.2">
      <c r="A451" s="9">
        <v>439</v>
      </c>
      <c r="B451" s="21" t="s">
        <v>431</v>
      </c>
      <c r="C451" s="97" t="s">
        <v>441</v>
      </c>
      <c r="D451" s="21"/>
      <c r="E451" s="102" t="s">
        <v>442</v>
      </c>
      <c r="F451" s="23">
        <f>F452+F455</f>
        <v>540964.77999999991</v>
      </c>
      <c r="G451" s="23">
        <f>G452+G455</f>
        <v>581016.5</v>
      </c>
      <c r="H451" s="23">
        <f>H452+H455</f>
        <v>625039.19999999995</v>
      </c>
    </row>
    <row r="452" spans="1:8" ht="38.25" outlineLevel="1" x14ac:dyDescent="0.2">
      <c r="A452" s="9">
        <v>440</v>
      </c>
      <c r="B452" s="21" t="s">
        <v>431</v>
      </c>
      <c r="C452" s="97" t="s">
        <v>443</v>
      </c>
      <c r="D452" s="21"/>
      <c r="E452" s="103" t="s">
        <v>444</v>
      </c>
      <c r="F452" s="23">
        <f>SUM(F453:F454)</f>
        <v>447838.69999999995</v>
      </c>
      <c r="G452" s="23">
        <f>SUM(G453:G454)</f>
        <v>482294.19999999995</v>
      </c>
      <c r="H452" s="23">
        <f>SUM(H453:H454)</f>
        <v>522368.19999999995</v>
      </c>
    </row>
    <row r="453" spans="1:8" ht="51" outlineLevel="1" x14ac:dyDescent="0.2">
      <c r="A453" s="9">
        <v>441</v>
      </c>
      <c r="B453" s="21" t="s">
        <v>431</v>
      </c>
      <c r="C453" s="97" t="s">
        <v>443</v>
      </c>
      <c r="D453" s="21" t="s">
        <v>374</v>
      </c>
      <c r="E453" s="24" t="s">
        <v>404</v>
      </c>
      <c r="F453" s="32">
        <v>70178.399999999994</v>
      </c>
      <c r="G453" s="32">
        <v>73878.899999999994</v>
      </c>
      <c r="H453" s="32">
        <v>80024.399999999994</v>
      </c>
    </row>
    <row r="454" spans="1:8" ht="51" outlineLevel="1" x14ac:dyDescent="0.2">
      <c r="A454" s="9">
        <v>442</v>
      </c>
      <c r="B454" s="21" t="s">
        <v>431</v>
      </c>
      <c r="C454" s="97" t="s">
        <v>443</v>
      </c>
      <c r="D454" s="21" t="s">
        <v>407</v>
      </c>
      <c r="E454" s="24" t="s">
        <v>408</v>
      </c>
      <c r="F454" s="32">
        <v>377660.3</v>
      </c>
      <c r="G454" s="32">
        <v>408415.3</v>
      </c>
      <c r="H454" s="32">
        <v>442343.8</v>
      </c>
    </row>
    <row r="455" spans="1:8" ht="38.25" outlineLevel="1" x14ac:dyDescent="0.2">
      <c r="A455" s="9">
        <v>443</v>
      </c>
      <c r="B455" s="21" t="s">
        <v>431</v>
      </c>
      <c r="C455" s="97" t="s">
        <v>445</v>
      </c>
      <c r="D455" s="21"/>
      <c r="E455" s="103" t="s">
        <v>446</v>
      </c>
      <c r="F455" s="32">
        <f>SUM(F456:F457)</f>
        <v>93126.080000000002</v>
      </c>
      <c r="G455" s="32">
        <f>SUM(G456:G457)</f>
        <v>98722.3</v>
      </c>
      <c r="H455" s="32">
        <f>SUM(H456:H457)</f>
        <v>102671</v>
      </c>
    </row>
    <row r="456" spans="1:8" ht="51" outlineLevel="1" x14ac:dyDescent="0.2">
      <c r="A456" s="9">
        <v>444</v>
      </c>
      <c r="B456" s="21" t="s">
        <v>431</v>
      </c>
      <c r="C456" s="97" t="s">
        <v>445</v>
      </c>
      <c r="D456" s="21" t="s">
        <v>374</v>
      </c>
      <c r="E456" s="24" t="s">
        <v>404</v>
      </c>
      <c r="F456" s="32">
        <v>17303.36</v>
      </c>
      <c r="G456" s="32">
        <v>18368.5</v>
      </c>
      <c r="H456" s="32">
        <v>19103.099999999999</v>
      </c>
    </row>
    <row r="457" spans="1:8" ht="51" outlineLevel="1" x14ac:dyDescent="0.2">
      <c r="A457" s="9">
        <v>445</v>
      </c>
      <c r="B457" s="21" t="s">
        <v>431</v>
      </c>
      <c r="C457" s="97" t="s">
        <v>445</v>
      </c>
      <c r="D457" s="21" t="s">
        <v>407</v>
      </c>
      <c r="E457" s="24" t="s">
        <v>408</v>
      </c>
      <c r="F457" s="32">
        <v>75822.720000000001</v>
      </c>
      <c r="G457" s="32">
        <v>80353.8</v>
      </c>
      <c r="H457" s="32">
        <v>83567.899999999994</v>
      </c>
    </row>
    <row r="458" spans="1:8" ht="114.75" outlineLevel="1" x14ac:dyDescent="0.2">
      <c r="A458" s="9">
        <v>446</v>
      </c>
      <c r="B458" s="21" t="s">
        <v>431</v>
      </c>
      <c r="C458" s="97" t="s">
        <v>447</v>
      </c>
      <c r="D458" s="21"/>
      <c r="E458" s="98" t="s">
        <v>448</v>
      </c>
      <c r="F458" s="32">
        <f>F459+F460</f>
        <v>26632</v>
      </c>
      <c r="G458" s="32">
        <f>G459+G460</f>
        <v>27697</v>
      </c>
      <c r="H458" s="32">
        <f>H459+H460</f>
        <v>28805</v>
      </c>
    </row>
    <row r="459" spans="1:8" ht="51" outlineLevel="1" x14ac:dyDescent="0.2">
      <c r="A459" s="9">
        <v>447</v>
      </c>
      <c r="B459" s="21" t="s">
        <v>431</v>
      </c>
      <c r="C459" s="97" t="s">
        <v>447</v>
      </c>
      <c r="D459" s="21" t="s">
        <v>374</v>
      </c>
      <c r="E459" s="24" t="s">
        <v>404</v>
      </c>
      <c r="F459" s="23">
        <v>5348.3</v>
      </c>
      <c r="G459" s="23">
        <v>4728.5</v>
      </c>
      <c r="H459" s="23">
        <v>4917.6000000000004</v>
      </c>
    </row>
    <row r="460" spans="1:8" ht="51" outlineLevel="1" x14ac:dyDescent="0.2">
      <c r="A460" s="9">
        <v>448</v>
      </c>
      <c r="B460" s="21" t="s">
        <v>431</v>
      </c>
      <c r="C460" s="97" t="s">
        <v>447</v>
      </c>
      <c r="D460" s="21" t="s">
        <v>407</v>
      </c>
      <c r="E460" s="24" t="s">
        <v>408</v>
      </c>
      <c r="F460" s="23">
        <v>21283.7</v>
      </c>
      <c r="G460" s="23">
        <v>22968.5</v>
      </c>
      <c r="H460" s="23">
        <v>23887.4</v>
      </c>
    </row>
    <row r="461" spans="1:8" ht="38.25" outlineLevel="1" x14ac:dyDescent="0.2">
      <c r="A461" s="9">
        <v>449</v>
      </c>
      <c r="B461" s="21" t="s">
        <v>431</v>
      </c>
      <c r="C461" s="97" t="s">
        <v>449</v>
      </c>
      <c r="D461" s="21"/>
      <c r="E461" s="99" t="s">
        <v>450</v>
      </c>
      <c r="F461" s="23">
        <f>SUM(F462:F463)</f>
        <v>67498.099999999991</v>
      </c>
      <c r="G461" s="23">
        <f>SUM(G462:G463)</f>
        <v>70197.5</v>
      </c>
      <c r="H461" s="23">
        <f>SUM(H462:H463)</f>
        <v>73005.8</v>
      </c>
    </row>
    <row r="462" spans="1:8" outlineLevel="1" x14ac:dyDescent="0.2">
      <c r="A462" s="9">
        <v>450</v>
      </c>
      <c r="B462" s="21" t="s">
        <v>431</v>
      </c>
      <c r="C462" s="97" t="s">
        <v>449</v>
      </c>
      <c r="D462" s="21" t="s">
        <v>405</v>
      </c>
      <c r="E462" s="24" t="s">
        <v>406</v>
      </c>
      <c r="F462" s="23">
        <v>8682.4</v>
      </c>
      <c r="G462" s="23">
        <v>9029.6</v>
      </c>
      <c r="H462" s="23">
        <v>9390.7999999999993</v>
      </c>
    </row>
    <row r="463" spans="1:8" outlineLevel="1" x14ac:dyDescent="0.2">
      <c r="A463" s="9">
        <v>451</v>
      </c>
      <c r="B463" s="21" t="s">
        <v>431</v>
      </c>
      <c r="C463" s="97" t="s">
        <v>449</v>
      </c>
      <c r="D463" s="21" t="s">
        <v>409</v>
      </c>
      <c r="E463" s="24" t="s">
        <v>410</v>
      </c>
      <c r="F463" s="23">
        <v>58815.7</v>
      </c>
      <c r="G463" s="23">
        <v>61167.9</v>
      </c>
      <c r="H463" s="23">
        <v>63615</v>
      </c>
    </row>
    <row r="464" spans="1:8" ht="51" outlineLevel="1" x14ac:dyDescent="0.2">
      <c r="A464" s="9">
        <v>452</v>
      </c>
      <c r="B464" s="21" t="s">
        <v>431</v>
      </c>
      <c r="C464" s="97" t="s">
        <v>451</v>
      </c>
      <c r="D464" s="21"/>
      <c r="E464" s="99" t="s">
        <v>452</v>
      </c>
      <c r="F464" s="23">
        <f>SUM(F465:F466)</f>
        <v>37427.700000000004</v>
      </c>
      <c r="G464" s="23">
        <f>SUM(G465:G466)</f>
        <v>36950.700000000004</v>
      </c>
      <c r="H464" s="23">
        <f>SUM(H465:H466)</f>
        <v>35557.1</v>
      </c>
    </row>
    <row r="465" spans="1:8" outlineLevel="1" x14ac:dyDescent="0.2">
      <c r="A465" s="9">
        <v>453</v>
      </c>
      <c r="B465" s="21" t="s">
        <v>431</v>
      </c>
      <c r="C465" s="97" t="s">
        <v>451</v>
      </c>
      <c r="D465" s="21" t="s">
        <v>405</v>
      </c>
      <c r="E465" s="22" t="s">
        <v>453</v>
      </c>
      <c r="F465" s="23">
        <v>3725.4</v>
      </c>
      <c r="G465" s="23">
        <v>3677.9</v>
      </c>
      <c r="H465" s="23">
        <v>3539.1</v>
      </c>
    </row>
    <row r="466" spans="1:8" outlineLevel="1" x14ac:dyDescent="0.2">
      <c r="A466" s="9">
        <v>454</v>
      </c>
      <c r="B466" s="21" t="s">
        <v>431</v>
      </c>
      <c r="C466" s="97" t="s">
        <v>451</v>
      </c>
      <c r="D466" s="21" t="s">
        <v>409</v>
      </c>
      <c r="E466" s="22" t="s">
        <v>454</v>
      </c>
      <c r="F466" s="23">
        <v>33702.300000000003</v>
      </c>
      <c r="G466" s="23">
        <v>33272.800000000003</v>
      </c>
      <c r="H466" s="23">
        <v>32018</v>
      </c>
    </row>
    <row r="467" spans="1:8" ht="89.25" outlineLevel="1" x14ac:dyDescent="0.2">
      <c r="A467" s="9">
        <v>455</v>
      </c>
      <c r="B467" s="21" t="s">
        <v>431</v>
      </c>
      <c r="C467" s="97" t="s">
        <v>455</v>
      </c>
      <c r="D467" s="21"/>
      <c r="E467" s="22" t="s">
        <v>456</v>
      </c>
      <c r="F467" s="23">
        <f>SUM(F468:F469)</f>
        <v>1078.0999999999999</v>
      </c>
      <c r="G467" s="23">
        <f>SUM(G468:G469)</f>
        <v>0</v>
      </c>
      <c r="H467" s="23">
        <f>SUM(H468:H469)</f>
        <v>0</v>
      </c>
    </row>
    <row r="468" spans="1:8" outlineLevel="1" x14ac:dyDescent="0.2">
      <c r="A468" s="9">
        <v>456</v>
      </c>
      <c r="B468" s="21" t="s">
        <v>431</v>
      </c>
      <c r="C468" s="97" t="s">
        <v>455</v>
      </c>
      <c r="D468" s="21" t="s">
        <v>405</v>
      </c>
      <c r="E468" s="22" t="s">
        <v>453</v>
      </c>
      <c r="F468" s="23">
        <v>359.36799999999999</v>
      </c>
      <c r="G468" s="23">
        <v>0</v>
      </c>
      <c r="H468" s="23">
        <v>0</v>
      </c>
    </row>
    <row r="469" spans="1:8" outlineLevel="1" x14ac:dyDescent="0.2">
      <c r="A469" s="9">
        <v>457</v>
      </c>
      <c r="B469" s="21" t="s">
        <v>431</v>
      </c>
      <c r="C469" s="97" t="s">
        <v>455</v>
      </c>
      <c r="D469" s="21" t="s">
        <v>409</v>
      </c>
      <c r="E469" s="22" t="s">
        <v>454</v>
      </c>
      <c r="F469" s="23">
        <v>718.73199999999997</v>
      </c>
      <c r="G469" s="23">
        <v>0</v>
      </c>
      <c r="H469" s="23">
        <v>0</v>
      </c>
    </row>
    <row r="470" spans="1:8" ht="89.25" outlineLevel="1" x14ac:dyDescent="0.2">
      <c r="A470" s="9">
        <v>458</v>
      </c>
      <c r="B470" s="21" t="s">
        <v>431</v>
      </c>
      <c r="C470" s="97" t="s">
        <v>457</v>
      </c>
      <c r="D470" s="21"/>
      <c r="E470" s="22" t="s">
        <v>458</v>
      </c>
      <c r="F470" s="23">
        <f>SUM(F471:F472)</f>
        <v>54980.899999999994</v>
      </c>
      <c r="G470" s="23">
        <f>SUM(G471:G472)</f>
        <v>0</v>
      </c>
      <c r="H470" s="23">
        <f>SUM(H471:H472)</f>
        <v>0</v>
      </c>
    </row>
    <row r="471" spans="1:8" outlineLevel="1" x14ac:dyDescent="0.2">
      <c r="A471" s="9">
        <v>459</v>
      </c>
      <c r="B471" s="21" t="s">
        <v>431</v>
      </c>
      <c r="C471" s="97" t="s">
        <v>457</v>
      </c>
      <c r="D471" s="21" t="s">
        <v>405</v>
      </c>
      <c r="E471" s="22" t="s">
        <v>453</v>
      </c>
      <c r="F471" s="23">
        <v>8085.2</v>
      </c>
      <c r="G471" s="23">
        <v>0</v>
      </c>
      <c r="H471" s="23">
        <v>0</v>
      </c>
    </row>
    <row r="472" spans="1:8" outlineLevel="1" x14ac:dyDescent="0.2">
      <c r="A472" s="9">
        <v>460</v>
      </c>
      <c r="B472" s="21" t="s">
        <v>431</v>
      </c>
      <c r="C472" s="97" t="s">
        <v>457</v>
      </c>
      <c r="D472" s="21" t="s">
        <v>409</v>
      </c>
      <c r="E472" s="22" t="s">
        <v>454</v>
      </c>
      <c r="F472" s="23">
        <v>46895.7</v>
      </c>
      <c r="G472" s="23">
        <v>0</v>
      </c>
      <c r="H472" s="23">
        <v>0</v>
      </c>
    </row>
    <row r="473" spans="1:8" ht="40.5" outlineLevel="2" x14ac:dyDescent="0.25">
      <c r="A473" s="9">
        <v>461</v>
      </c>
      <c r="B473" s="57" t="s">
        <v>431</v>
      </c>
      <c r="C473" s="92" t="s">
        <v>423</v>
      </c>
      <c r="D473" s="57"/>
      <c r="E473" s="93" t="s">
        <v>424</v>
      </c>
      <c r="F473" s="84">
        <f>F476+F474+F481+F485+F488+F491+F493+F495+F483</f>
        <v>45598.450389999998</v>
      </c>
      <c r="G473" s="84">
        <f>G476+G474+G481+G485+G488+G491+G493+G495+G483</f>
        <v>48362.899999999994</v>
      </c>
      <c r="H473" s="84">
        <f>H476+H474+H481+H485+H488+H491+H493+H495+H483</f>
        <v>38133.199999999997</v>
      </c>
    </row>
    <row r="474" spans="1:8" ht="25.5" outlineLevel="2" x14ac:dyDescent="0.2">
      <c r="A474" s="9">
        <v>462</v>
      </c>
      <c r="B474" s="21" t="s">
        <v>431</v>
      </c>
      <c r="C474" s="97" t="s">
        <v>425</v>
      </c>
      <c r="D474" s="21"/>
      <c r="E474" s="82" t="s">
        <v>426</v>
      </c>
      <c r="F474" s="32">
        <f>F475</f>
        <v>8260</v>
      </c>
      <c r="G474" s="32">
        <f>G475</f>
        <v>0</v>
      </c>
      <c r="H474" s="32">
        <f>H475</f>
        <v>0</v>
      </c>
    </row>
    <row r="475" spans="1:8" outlineLevel="2" x14ac:dyDescent="0.2">
      <c r="A475" s="9">
        <v>463</v>
      </c>
      <c r="B475" s="21" t="s">
        <v>431</v>
      </c>
      <c r="C475" s="97" t="s">
        <v>425</v>
      </c>
      <c r="D475" s="21" t="s">
        <v>409</v>
      </c>
      <c r="E475" s="24" t="s">
        <v>410</v>
      </c>
      <c r="F475" s="32">
        <v>8260</v>
      </c>
      <c r="G475" s="32">
        <v>0</v>
      </c>
      <c r="H475" s="32">
        <v>0</v>
      </c>
    </row>
    <row r="476" spans="1:8" ht="25.5" outlineLevel="2" x14ac:dyDescent="0.2">
      <c r="A476" s="9">
        <v>464</v>
      </c>
      <c r="B476" s="21" t="s">
        <v>431</v>
      </c>
      <c r="C476" s="97" t="s">
        <v>427</v>
      </c>
      <c r="D476" s="21"/>
      <c r="E476" s="82" t="s">
        <v>428</v>
      </c>
      <c r="F476" s="23">
        <f>SUM(F477:F480)</f>
        <v>31205.92439</v>
      </c>
      <c r="G476" s="23">
        <f>SUM(G477:G480)</f>
        <v>23950.899999999998</v>
      </c>
      <c r="H476" s="23">
        <f>SUM(H477:H480)</f>
        <v>14694.599999999999</v>
      </c>
    </row>
    <row r="477" spans="1:8" ht="51" outlineLevel="2" x14ac:dyDescent="0.2">
      <c r="A477" s="9">
        <v>465</v>
      </c>
      <c r="B477" s="21" t="s">
        <v>431</v>
      </c>
      <c r="C477" s="97" t="s">
        <v>427</v>
      </c>
      <c r="D477" s="21" t="s">
        <v>374</v>
      </c>
      <c r="E477" s="24" t="s">
        <v>404</v>
      </c>
      <c r="F477" s="23">
        <v>4914.95</v>
      </c>
      <c r="G477" s="23">
        <v>4773.99</v>
      </c>
      <c r="H477" s="23">
        <v>3452.1</v>
      </c>
    </row>
    <row r="478" spans="1:8" outlineLevel="2" x14ac:dyDescent="0.2">
      <c r="A478" s="9">
        <v>466</v>
      </c>
      <c r="B478" s="21" t="s">
        <v>431</v>
      </c>
      <c r="C478" s="97" t="s">
        <v>427</v>
      </c>
      <c r="D478" s="21" t="s">
        <v>405</v>
      </c>
      <c r="E478" s="24" t="s">
        <v>406</v>
      </c>
      <c r="F478" s="23">
        <v>3858.3262800000002</v>
      </c>
      <c r="G478" s="23">
        <v>4268.2</v>
      </c>
      <c r="H478" s="23">
        <v>3261.1</v>
      </c>
    </row>
    <row r="479" spans="1:8" ht="51" outlineLevel="2" x14ac:dyDescent="0.2">
      <c r="A479" s="9">
        <v>467</v>
      </c>
      <c r="B479" s="21" t="s">
        <v>431</v>
      </c>
      <c r="C479" s="97" t="s">
        <v>427</v>
      </c>
      <c r="D479" s="21" t="s">
        <v>407</v>
      </c>
      <c r="E479" s="24" t="s">
        <v>408</v>
      </c>
      <c r="F479" s="23">
        <v>10099.91</v>
      </c>
      <c r="G479" s="23">
        <v>10485.01</v>
      </c>
      <c r="H479" s="23">
        <v>7981.4</v>
      </c>
    </row>
    <row r="480" spans="1:8" outlineLevel="2" x14ac:dyDescent="0.2">
      <c r="A480" s="9">
        <v>468</v>
      </c>
      <c r="B480" s="21" t="s">
        <v>431</v>
      </c>
      <c r="C480" s="97" t="s">
        <v>427</v>
      </c>
      <c r="D480" s="21" t="s">
        <v>409</v>
      </c>
      <c r="E480" s="24" t="s">
        <v>410</v>
      </c>
      <c r="F480" s="23">
        <v>12332.73811</v>
      </c>
      <c r="G480" s="23">
        <v>4423.7</v>
      </c>
      <c r="H480" s="23">
        <v>0</v>
      </c>
    </row>
    <row r="481" spans="1:8" ht="51" outlineLevel="2" x14ac:dyDescent="0.2">
      <c r="A481" s="9">
        <v>469</v>
      </c>
      <c r="B481" s="21" t="s">
        <v>431</v>
      </c>
      <c r="C481" s="97" t="s">
        <v>459</v>
      </c>
      <c r="D481" s="21"/>
      <c r="E481" s="22" t="s">
        <v>460</v>
      </c>
      <c r="F481" s="23">
        <f>F482</f>
        <v>0</v>
      </c>
      <c r="G481" s="23">
        <f>G482</f>
        <v>2250</v>
      </c>
      <c r="H481" s="23">
        <f>H482</f>
        <v>0</v>
      </c>
    </row>
    <row r="482" spans="1:8" outlineLevel="2" x14ac:dyDescent="0.2">
      <c r="A482" s="9">
        <v>470</v>
      </c>
      <c r="B482" s="21" t="s">
        <v>431</v>
      </c>
      <c r="C482" s="97" t="s">
        <v>459</v>
      </c>
      <c r="D482" s="21" t="s">
        <v>409</v>
      </c>
      <c r="E482" s="24" t="s">
        <v>410</v>
      </c>
      <c r="F482" s="23">
        <v>0</v>
      </c>
      <c r="G482" s="23">
        <v>2250</v>
      </c>
      <c r="H482" s="23">
        <v>0</v>
      </c>
    </row>
    <row r="483" spans="1:8" ht="25.5" outlineLevel="2" x14ac:dyDescent="0.2">
      <c r="A483" s="9">
        <v>471</v>
      </c>
      <c r="B483" s="21" t="s">
        <v>431</v>
      </c>
      <c r="C483" s="97" t="s">
        <v>461</v>
      </c>
      <c r="D483" s="21"/>
      <c r="E483" s="99" t="s">
        <v>462</v>
      </c>
      <c r="F483" s="23">
        <f>F484</f>
        <v>0</v>
      </c>
      <c r="G483" s="23">
        <f>G484</f>
        <v>150</v>
      </c>
      <c r="H483" s="23">
        <f>H484</f>
        <v>0</v>
      </c>
    </row>
    <row r="484" spans="1:8" outlineLevel="2" x14ac:dyDescent="0.2">
      <c r="A484" s="9">
        <v>472</v>
      </c>
      <c r="B484" s="21" t="s">
        <v>431</v>
      </c>
      <c r="C484" s="97" t="s">
        <v>461</v>
      </c>
      <c r="D484" s="21" t="s">
        <v>409</v>
      </c>
      <c r="E484" s="24" t="s">
        <v>410</v>
      </c>
      <c r="F484" s="23">
        <v>0</v>
      </c>
      <c r="G484" s="23">
        <v>150</v>
      </c>
      <c r="H484" s="23">
        <v>0</v>
      </c>
    </row>
    <row r="485" spans="1:8" ht="38.25" outlineLevel="2" x14ac:dyDescent="0.2">
      <c r="A485" s="9">
        <v>473</v>
      </c>
      <c r="B485" s="21" t="s">
        <v>431</v>
      </c>
      <c r="C485" s="97" t="s">
        <v>463</v>
      </c>
      <c r="D485" s="21"/>
      <c r="E485" s="99" t="s">
        <v>464</v>
      </c>
      <c r="F485" s="23">
        <f>SUM(F486:F487)</f>
        <v>796.7</v>
      </c>
      <c r="G485" s="23">
        <f>SUM(G486:G487)</f>
        <v>0</v>
      </c>
      <c r="H485" s="23">
        <f>SUM(H486:H487)</f>
        <v>0</v>
      </c>
    </row>
    <row r="486" spans="1:8" outlineLevel="2" x14ac:dyDescent="0.2">
      <c r="A486" s="9">
        <v>474</v>
      </c>
      <c r="B486" s="21" t="s">
        <v>431</v>
      </c>
      <c r="C486" s="97" t="s">
        <v>463</v>
      </c>
      <c r="D486" s="21" t="s">
        <v>405</v>
      </c>
      <c r="E486" s="24" t="s">
        <v>406</v>
      </c>
      <c r="F486" s="23">
        <v>204.83940999999999</v>
      </c>
      <c r="G486" s="23">
        <v>0</v>
      </c>
      <c r="H486" s="23">
        <v>0</v>
      </c>
    </row>
    <row r="487" spans="1:8" outlineLevel="2" x14ac:dyDescent="0.2">
      <c r="A487" s="9">
        <v>475</v>
      </c>
      <c r="B487" s="21" t="s">
        <v>431</v>
      </c>
      <c r="C487" s="97" t="s">
        <v>463</v>
      </c>
      <c r="D487" s="21" t="s">
        <v>409</v>
      </c>
      <c r="E487" s="24" t="s">
        <v>410</v>
      </c>
      <c r="F487" s="23">
        <v>591.86059</v>
      </c>
      <c r="G487" s="23">
        <v>0</v>
      </c>
      <c r="H487" s="23">
        <v>0</v>
      </c>
    </row>
    <row r="488" spans="1:8" ht="38.25" outlineLevel="2" x14ac:dyDescent="0.2">
      <c r="A488" s="9">
        <v>476</v>
      </c>
      <c r="B488" s="21" t="s">
        <v>431</v>
      </c>
      <c r="C488" s="97" t="s">
        <v>465</v>
      </c>
      <c r="D488" s="21"/>
      <c r="E488" s="104" t="s">
        <v>464</v>
      </c>
      <c r="F488" s="23">
        <f>SUM(F489:F490)</f>
        <v>1136.326</v>
      </c>
      <c r="G488" s="23">
        <f>SUM(G489:G490)</f>
        <v>0</v>
      </c>
      <c r="H488" s="23">
        <f>SUM(H489:H490)</f>
        <v>2660</v>
      </c>
    </row>
    <row r="489" spans="1:8" outlineLevel="2" x14ac:dyDescent="0.2">
      <c r="A489" s="9">
        <v>477</v>
      </c>
      <c r="B489" s="21" t="s">
        <v>431</v>
      </c>
      <c r="C489" s="97" t="s">
        <v>465</v>
      </c>
      <c r="D489" s="21" t="s">
        <v>405</v>
      </c>
      <c r="E489" s="24" t="s">
        <v>406</v>
      </c>
      <c r="F489" s="23">
        <v>292.16059000000001</v>
      </c>
      <c r="G489" s="23">
        <v>0</v>
      </c>
      <c r="H489" s="23">
        <v>0</v>
      </c>
    </row>
    <row r="490" spans="1:8" outlineLevel="2" x14ac:dyDescent="0.2">
      <c r="A490" s="9">
        <v>478</v>
      </c>
      <c r="B490" s="21" t="s">
        <v>431</v>
      </c>
      <c r="C490" s="97" t="s">
        <v>465</v>
      </c>
      <c r="D490" s="21" t="s">
        <v>409</v>
      </c>
      <c r="E490" s="24" t="s">
        <v>410</v>
      </c>
      <c r="F490" s="23">
        <v>844.16540999999995</v>
      </c>
      <c r="G490" s="23">
        <v>0</v>
      </c>
      <c r="H490" s="23">
        <v>2660</v>
      </c>
    </row>
    <row r="491" spans="1:8" ht="25.5" outlineLevel="2" x14ac:dyDescent="0.2">
      <c r="A491" s="9">
        <v>479</v>
      </c>
      <c r="B491" s="21" t="s">
        <v>431</v>
      </c>
      <c r="C491" s="97" t="s">
        <v>466</v>
      </c>
      <c r="D491" s="21"/>
      <c r="E491" s="25" t="s">
        <v>467</v>
      </c>
      <c r="F491" s="23">
        <f>F492</f>
        <v>2400</v>
      </c>
      <c r="G491" s="23">
        <f>G492</f>
        <v>0</v>
      </c>
      <c r="H491" s="23">
        <f>H492</f>
        <v>0</v>
      </c>
    </row>
    <row r="492" spans="1:8" outlineLevel="2" x14ac:dyDescent="0.2">
      <c r="A492" s="9">
        <v>480</v>
      </c>
      <c r="B492" s="21" t="s">
        <v>431</v>
      </c>
      <c r="C492" s="97" t="s">
        <v>466</v>
      </c>
      <c r="D492" s="21" t="s">
        <v>409</v>
      </c>
      <c r="E492" s="24" t="s">
        <v>410</v>
      </c>
      <c r="F492" s="23">
        <v>2400</v>
      </c>
      <c r="G492" s="23">
        <v>0</v>
      </c>
      <c r="H492" s="23">
        <v>0</v>
      </c>
    </row>
    <row r="493" spans="1:8" ht="25.5" outlineLevel="2" x14ac:dyDescent="0.2">
      <c r="A493" s="9">
        <v>481</v>
      </c>
      <c r="B493" s="21" t="s">
        <v>431</v>
      </c>
      <c r="C493" s="97" t="s">
        <v>468</v>
      </c>
      <c r="D493" s="21"/>
      <c r="E493" s="22" t="s">
        <v>469</v>
      </c>
      <c r="F493" s="23">
        <f>SUM(F494:F494)</f>
        <v>0</v>
      </c>
      <c r="G493" s="23">
        <f>SUM(G494:G494)</f>
        <v>20764</v>
      </c>
      <c r="H493" s="23">
        <f>SUM(H494:H494)</f>
        <v>20778.599999999999</v>
      </c>
    </row>
    <row r="494" spans="1:8" outlineLevel="2" x14ac:dyDescent="0.2">
      <c r="A494" s="9">
        <v>482</v>
      </c>
      <c r="B494" s="21" t="s">
        <v>431</v>
      </c>
      <c r="C494" s="97" t="s">
        <v>468</v>
      </c>
      <c r="D494" s="21" t="s">
        <v>409</v>
      </c>
      <c r="E494" s="24" t="s">
        <v>410</v>
      </c>
      <c r="F494" s="23">
        <v>0</v>
      </c>
      <c r="G494" s="23">
        <v>20764</v>
      </c>
      <c r="H494" s="23">
        <v>20778.599999999999</v>
      </c>
    </row>
    <row r="495" spans="1:8" ht="38.25" outlineLevel="2" x14ac:dyDescent="0.2">
      <c r="A495" s="9">
        <v>483</v>
      </c>
      <c r="B495" s="21" t="s">
        <v>431</v>
      </c>
      <c r="C495" s="97" t="s">
        <v>470</v>
      </c>
      <c r="D495" s="21"/>
      <c r="E495" s="25" t="s">
        <v>471</v>
      </c>
      <c r="F495" s="23">
        <f>SUM(F496:F497)</f>
        <v>1799.5</v>
      </c>
      <c r="G495" s="23">
        <f>SUM(G496:G497)</f>
        <v>1248</v>
      </c>
      <c r="H495" s="23">
        <f>SUM(H496:H497)</f>
        <v>0</v>
      </c>
    </row>
    <row r="496" spans="1:8" outlineLevel="2" x14ac:dyDescent="0.2">
      <c r="A496" s="9">
        <v>484</v>
      </c>
      <c r="B496" s="21" t="s">
        <v>431</v>
      </c>
      <c r="C496" s="97" t="s">
        <v>470</v>
      </c>
      <c r="D496" s="21" t="s">
        <v>405</v>
      </c>
      <c r="E496" s="24" t="s">
        <v>406</v>
      </c>
      <c r="F496" s="23">
        <v>599.5</v>
      </c>
      <c r="G496" s="23">
        <v>0</v>
      </c>
      <c r="H496" s="23">
        <v>0</v>
      </c>
    </row>
    <row r="497" spans="1:8" outlineLevel="2" x14ac:dyDescent="0.2">
      <c r="A497" s="9">
        <v>485</v>
      </c>
      <c r="B497" s="21" t="s">
        <v>431</v>
      </c>
      <c r="C497" s="97" t="s">
        <v>470</v>
      </c>
      <c r="D497" s="21" t="s">
        <v>409</v>
      </c>
      <c r="E497" s="22" t="s">
        <v>410</v>
      </c>
      <c r="F497" s="23">
        <v>1200</v>
      </c>
      <c r="G497" s="23">
        <v>1248</v>
      </c>
      <c r="H497" s="23">
        <v>0</v>
      </c>
    </row>
    <row r="498" spans="1:8" outlineLevel="2" x14ac:dyDescent="0.2">
      <c r="A498" s="9">
        <v>486</v>
      </c>
      <c r="B498" s="31" t="s">
        <v>431</v>
      </c>
      <c r="C498" s="31" t="s">
        <v>26</v>
      </c>
      <c r="D498" s="21"/>
      <c r="E498" s="54" t="s">
        <v>27</v>
      </c>
      <c r="F498" s="20">
        <f t="shared" ref="F498:H499" si="15">F499</f>
        <v>233.92742000000001</v>
      </c>
      <c r="G498" s="20">
        <f t="shared" si="15"/>
        <v>0</v>
      </c>
      <c r="H498" s="20">
        <f t="shared" si="15"/>
        <v>0</v>
      </c>
    </row>
    <row r="499" spans="1:8" outlineLevel="2" x14ac:dyDescent="0.2">
      <c r="A499" s="9">
        <v>487</v>
      </c>
      <c r="B499" s="21" t="s">
        <v>431</v>
      </c>
      <c r="C499" s="26" t="s">
        <v>334</v>
      </c>
      <c r="D499" s="26"/>
      <c r="E499" s="22" t="s">
        <v>335</v>
      </c>
      <c r="F499" s="23">
        <f t="shared" si="15"/>
        <v>233.92742000000001</v>
      </c>
      <c r="G499" s="23">
        <f t="shared" si="15"/>
        <v>0</v>
      </c>
      <c r="H499" s="23">
        <f t="shared" si="15"/>
        <v>0</v>
      </c>
    </row>
    <row r="500" spans="1:8" outlineLevel="2" x14ac:dyDescent="0.2">
      <c r="A500" s="9">
        <v>488</v>
      </c>
      <c r="B500" s="21" t="s">
        <v>431</v>
      </c>
      <c r="C500" s="26" t="s">
        <v>334</v>
      </c>
      <c r="D500" s="26" t="s">
        <v>48</v>
      </c>
      <c r="E500" s="41" t="s">
        <v>49</v>
      </c>
      <c r="F500" s="23">
        <v>233.92742000000001</v>
      </c>
      <c r="G500" s="23">
        <v>0</v>
      </c>
      <c r="H500" s="23">
        <v>0</v>
      </c>
    </row>
    <row r="501" spans="1:8" outlineLevel="2" x14ac:dyDescent="0.2">
      <c r="A501" s="9">
        <v>489</v>
      </c>
      <c r="B501" s="15" t="s">
        <v>472</v>
      </c>
      <c r="C501" s="105"/>
      <c r="D501" s="15"/>
      <c r="E501" s="16" t="s">
        <v>473</v>
      </c>
      <c r="F501" s="17">
        <f>F502</f>
        <v>119538.12722999998</v>
      </c>
      <c r="G501" s="17">
        <f>G502</f>
        <v>139223.32</v>
      </c>
      <c r="H501" s="17">
        <f>H502</f>
        <v>138271.6</v>
      </c>
    </row>
    <row r="502" spans="1:8" ht="38.25" outlineLevel="2" x14ac:dyDescent="0.2">
      <c r="A502" s="9">
        <v>490</v>
      </c>
      <c r="B502" s="18" t="s">
        <v>472</v>
      </c>
      <c r="C502" s="89" t="s">
        <v>398</v>
      </c>
      <c r="D502" s="18"/>
      <c r="E502" s="90" t="s">
        <v>399</v>
      </c>
      <c r="F502" s="20">
        <f>F503+F528</f>
        <v>119538.12722999998</v>
      </c>
      <c r="G502" s="20">
        <f>G503+G528</f>
        <v>139223.32</v>
      </c>
      <c r="H502" s="20">
        <f>H503+H528</f>
        <v>138271.6</v>
      </c>
    </row>
    <row r="503" spans="1:8" ht="40.5" outlineLevel="2" x14ac:dyDescent="0.25">
      <c r="A503" s="9">
        <v>491</v>
      </c>
      <c r="B503" s="57" t="s">
        <v>472</v>
      </c>
      <c r="C503" s="92" t="s">
        <v>474</v>
      </c>
      <c r="D503" s="57"/>
      <c r="E503" s="58" t="s">
        <v>475</v>
      </c>
      <c r="F503" s="59">
        <f>F504+F511+F521+F514+F526</f>
        <v>115154.83622999999</v>
      </c>
      <c r="G503" s="59">
        <f>G504+G511+G521+G514+G526</f>
        <v>128581.25200000001</v>
      </c>
      <c r="H503" s="59">
        <f>H504+H511+H521+H514+H526</f>
        <v>133832.378</v>
      </c>
    </row>
    <row r="504" spans="1:8" ht="38.25" outlineLevel="2" x14ac:dyDescent="0.2">
      <c r="A504" s="9">
        <v>492</v>
      </c>
      <c r="B504" s="21" t="s">
        <v>472</v>
      </c>
      <c r="C504" s="21" t="s">
        <v>476</v>
      </c>
      <c r="D504" s="21"/>
      <c r="E504" s="95" t="s">
        <v>477</v>
      </c>
      <c r="F504" s="23">
        <f>SUM(F505:F510)</f>
        <v>73883.746230000004</v>
      </c>
      <c r="G504" s="23">
        <f>SUM(G505:G510)</f>
        <v>85696.851999999999</v>
      </c>
      <c r="H504" s="23">
        <f>SUM(H505:H510)</f>
        <v>89674.978000000003</v>
      </c>
    </row>
    <row r="505" spans="1:8" ht="51" outlineLevel="2" x14ac:dyDescent="0.2">
      <c r="A505" s="9">
        <v>493</v>
      </c>
      <c r="B505" s="21" t="s">
        <v>472</v>
      </c>
      <c r="C505" s="21" t="s">
        <v>476</v>
      </c>
      <c r="D505" s="21" t="s">
        <v>374</v>
      </c>
      <c r="E505" s="24" t="s">
        <v>404</v>
      </c>
      <c r="F505" s="23">
        <v>1101.24</v>
      </c>
      <c r="G505" s="23">
        <v>1140.1600000000001</v>
      </c>
      <c r="H505" s="23">
        <v>1277.8800000000001</v>
      </c>
    </row>
    <row r="506" spans="1:8" outlineLevel="2" x14ac:dyDescent="0.2">
      <c r="A506" s="9">
        <v>494</v>
      </c>
      <c r="B506" s="21" t="s">
        <v>472</v>
      </c>
      <c r="C506" s="21" t="s">
        <v>476</v>
      </c>
      <c r="D506" s="21" t="s">
        <v>405</v>
      </c>
      <c r="E506" s="24" t="s">
        <v>406</v>
      </c>
      <c r="F506" s="23">
        <v>1585.4652699999999</v>
      </c>
      <c r="G506" s="23">
        <v>2611.4</v>
      </c>
      <c r="H506" s="23">
        <v>3564.5</v>
      </c>
    </row>
    <row r="507" spans="1:8" ht="63.75" outlineLevel="2" x14ac:dyDescent="0.2">
      <c r="A507" s="9">
        <v>495</v>
      </c>
      <c r="B507" s="21" t="s">
        <v>472</v>
      </c>
      <c r="C507" s="21" t="s">
        <v>476</v>
      </c>
      <c r="D507" s="21" t="s">
        <v>478</v>
      </c>
      <c r="E507" s="24" t="s">
        <v>479</v>
      </c>
      <c r="F507" s="23">
        <v>17933.416000000001</v>
      </c>
      <c r="G507" s="23">
        <v>20907.138999999999</v>
      </c>
      <c r="H507" s="23">
        <v>22403.802</v>
      </c>
    </row>
    <row r="508" spans="1:8" ht="51" outlineLevel="2" x14ac:dyDescent="0.2">
      <c r="A508" s="9">
        <v>496</v>
      </c>
      <c r="B508" s="21" t="s">
        <v>472</v>
      </c>
      <c r="C508" s="21" t="s">
        <v>476</v>
      </c>
      <c r="D508" s="21" t="s">
        <v>407</v>
      </c>
      <c r="E508" s="24" t="s">
        <v>408</v>
      </c>
      <c r="F508" s="23">
        <v>6277</v>
      </c>
      <c r="G508" s="23">
        <v>7272.3</v>
      </c>
      <c r="H508" s="23">
        <v>8338.7999999999993</v>
      </c>
    </row>
    <row r="509" spans="1:8" outlineLevel="2" x14ac:dyDescent="0.2">
      <c r="A509" s="9">
        <v>497</v>
      </c>
      <c r="B509" s="21" t="s">
        <v>472</v>
      </c>
      <c r="C509" s="21" t="s">
        <v>476</v>
      </c>
      <c r="D509" s="21" t="s">
        <v>409</v>
      </c>
      <c r="E509" s="24" t="s">
        <v>410</v>
      </c>
      <c r="F509" s="23">
        <v>2334.2869599999999</v>
      </c>
      <c r="G509" s="23">
        <v>5110.5</v>
      </c>
      <c r="H509" s="23">
        <v>3842.5</v>
      </c>
    </row>
    <row r="510" spans="1:8" ht="63.75" outlineLevel="2" x14ac:dyDescent="0.2">
      <c r="A510" s="9">
        <v>498</v>
      </c>
      <c r="B510" s="21" t="s">
        <v>472</v>
      </c>
      <c r="C510" s="21" t="s">
        <v>476</v>
      </c>
      <c r="D510" s="21" t="s">
        <v>480</v>
      </c>
      <c r="E510" s="22" t="s">
        <v>481</v>
      </c>
      <c r="F510" s="23">
        <v>44652.338000000003</v>
      </c>
      <c r="G510" s="23">
        <v>48655.353000000003</v>
      </c>
      <c r="H510" s="23">
        <v>50247.495999999999</v>
      </c>
    </row>
    <row r="511" spans="1:8" ht="38.25" outlineLevel="2" x14ac:dyDescent="0.2">
      <c r="A511" s="9">
        <v>499</v>
      </c>
      <c r="B511" s="21" t="s">
        <v>472</v>
      </c>
      <c r="C511" s="21" t="s">
        <v>482</v>
      </c>
      <c r="D511" s="21"/>
      <c r="E511" s="106" t="s">
        <v>483</v>
      </c>
      <c r="F511" s="23">
        <f>SUM(F512:F513)</f>
        <v>5004.26</v>
      </c>
      <c r="G511" s="23">
        <f>SUM(G512:G513)</f>
        <v>4629.1000000000004</v>
      </c>
      <c r="H511" s="23">
        <f>SUM(H512:H513)</f>
        <v>4617.6000000000004</v>
      </c>
    </row>
    <row r="512" spans="1:8" ht="63.75" outlineLevel="2" x14ac:dyDescent="0.2">
      <c r="A512" s="9">
        <v>500</v>
      </c>
      <c r="B512" s="21" t="s">
        <v>472</v>
      </c>
      <c r="C512" s="21" t="s">
        <v>482</v>
      </c>
      <c r="D512" s="21" t="s">
        <v>478</v>
      </c>
      <c r="E512" s="24" t="s">
        <v>479</v>
      </c>
      <c r="F512" s="23">
        <v>2244.33</v>
      </c>
      <c r="G512" s="23">
        <v>2081.9</v>
      </c>
      <c r="H512" s="23">
        <v>2076.5</v>
      </c>
    </row>
    <row r="513" spans="1:8" ht="63.75" outlineLevel="2" x14ac:dyDescent="0.2">
      <c r="A513" s="9">
        <v>501</v>
      </c>
      <c r="B513" s="21" t="s">
        <v>472</v>
      </c>
      <c r="C513" s="21" t="s">
        <v>482</v>
      </c>
      <c r="D513" s="21" t="s">
        <v>480</v>
      </c>
      <c r="E513" s="22" t="s">
        <v>481</v>
      </c>
      <c r="F513" s="23">
        <v>2759.93</v>
      </c>
      <c r="G513" s="23">
        <v>2547.1999999999998</v>
      </c>
      <c r="H513" s="23">
        <v>2541.1</v>
      </c>
    </row>
    <row r="514" spans="1:8" ht="51" outlineLevel="2" x14ac:dyDescent="0.2">
      <c r="A514" s="9">
        <v>502</v>
      </c>
      <c r="B514" s="21" t="s">
        <v>472</v>
      </c>
      <c r="C514" s="97" t="s">
        <v>484</v>
      </c>
      <c r="D514" s="97"/>
      <c r="E514" s="107" t="s">
        <v>485</v>
      </c>
      <c r="F514" s="23">
        <f>F515+F518</f>
        <v>15720.619999999999</v>
      </c>
      <c r="G514" s="23">
        <f>G515+G518</f>
        <v>17394.5</v>
      </c>
      <c r="H514" s="23">
        <f>H515+H518</f>
        <v>18673.8</v>
      </c>
    </row>
    <row r="515" spans="1:8" ht="38.25" outlineLevel="2" x14ac:dyDescent="0.2">
      <c r="A515" s="9">
        <v>503</v>
      </c>
      <c r="B515" s="21" t="s">
        <v>472</v>
      </c>
      <c r="C515" s="97" t="s">
        <v>486</v>
      </c>
      <c r="D515" s="21"/>
      <c r="E515" s="103" t="s">
        <v>444</v>
      </c>
      <c r="F515" s="23">
        <f>F516+F517</f>
        <v>12760</v>
      </c>
      <c r="G515" s="23">
        <f>G516+G517</f>
        <v>14586.8</v>
      </c>
      <c r="H515" s="23">
        <f>H516+H517</f>
        <v>15753.8</v>
      </c>
    </row>
    <row r="516" spans="1:8" ht="63.75" outlineLevel="2" x14ac:dyDescent="0.2">
      <c r="A516" s="9">
        <v>504</v>
      </c>
      <c r="B516" s="21" t="s">
        <v>472</v>
      </c>
      <c r="C516" s="97" t="s">
        <v>486</v>
      </c>
      <c r="D516" s="21" t="s">
        <v>478</v>
      </c>
      <c r="E516" s="24" t="s">
        <v>479</v>
      </c>
      <c r="F516" s="23">
        <v>3867.6</v>
      </c>
      <c r="G516" s="23">
        <v>4537.3999999999996</v>
      </c>
      <c r="H516" s="23">
        <v>4900.3999999999996</v>
      </c>
    </row>
    <row r="517" spans="1:8" ht="63.75" outlineLevel="2" x14ac:dyDescent="0.2">
      <c r="A517" s="9">
        <v>505</v>
      </c>
      <c r="B517" s="21" t="s">
        <v>472</v>
      </c>
      <c r="C517" s="97" t="s">
        <v>486</v>
      </c>
      <c r="D517" s="21" t="s">
        <v>480</v>
      </c>
      <c r="E517" s="22" t="s">
        <v>481</v>
      </c>
      <c r="F517" s="23">
        <v>8892.4</v>
      </c>
      <c r="G517" s="23">
        <v>10049.4</v>
      </c>
      <c r="H517" s="23">
        <v>10853.4</v>
      </c>
    </row>
    <row r="518" spans="1:8" ht="38.25" outlineLevel="2" x14ac:dyDescent="0.2">
      <c r="A518" s="9">
        <v>506</v>
      </c>
      <c r="B518" s="21" t="s">
        <v>472</v>
      </c>
      <c r="C518" s="97" t="s">
        <v>487</v>
      </c>
      <c r="D518" s="21"/>
      <c r="E518" s="103" t="s">
        <v>446</v>
      </c>
      <c r="F518" s="23">
        <f>F519+F520</f>
        <v>2960.62</v>
      </c>
      <c r="G518" s="23">
        <f>G519+G520</f>
        <v>2807.7</v>
      </c>
      <c r="H518" s="23">
        <f>H519+H520</f>
        <v>2920</v>
      </c>
    </row>
    <row r="519" spans="1:8" ht="63.75" outlineLevel="2" x14ac:dyDescent="0.2">
      <c r="A519" s="9">
        <v>507</v>
      </c>
      <c r="B519" s="21" t="s">
        <v>472</v>
      </c>
      <c r="C519" s="97" t="s">
        <v>487</v>
      </c>
      <c r="D519" s="21" t="s">
        <v>478</v>
      </c>
      <c r="E519" s="24" t="s">
        <v>479</v>
      </c>
      <c r="F519" s="23">
        <v>1085.6400000000001</v>
      </c>
      <c r="G519" s="23">
        <v>1062.3</v>
      </c>
      <c r="H519" s="23">
        <v>1104.8</v>
      </c>
    </row>
    <row r="520" spans="1:8" ht="63.75" outlineLevel="2" x14ac:dyDescent="0.2">
      <c r="A520" s="9">
        <v>508</v>
      </c>
      <c r="B520" s="21" t="s">
        <v>472</v>
      </c>
      <c r="C520" s="97" t="s">
        <v>487</v>
      </c>
      <c r="D520" s="21" t="s">
        <v>480</v>
      </c>
      <c r="E520" s="22" t="s">
        <v>481</v>
      </c>
      <c r="F520" s="23">
        <v>1874.98</v>
      </c>
      <c r="G520" s="23">
        <v>1745.4</v>
      </c>
      <c r="H520" s="23">
        <v>1815.2</v>
      </c>
    </row>
    <row r="521" spans="1:8" ht="25.5" outlineLevel="2" x14ac:dyDescent="0.2">
      <c r="A521" s="9">
        <v>509</v>
      </c>
      <c r="B521" s="21" t="s">
        <v>472</v>
      </c>
      <c r="C521" s="97" t="s">
        <v>488</v>
      </c>
      <c r="D521" s="21"/>
      <c r="E521" s="22" t="s">
        <v>489</v>
      </c>
      <c r="F521" s="23">
        <f>SUM(F522:F525)</f>
        <v>20506.21</v>
      </c>
      <c r="G521" s="23">
        <f>SUM(G522:G525)</f>
        <v>20818.8</v>
      </c>
      <c r="H521" s="23">
        <f>SUM(H522:H525)</f>
        <v>20821</v>
      </c>
    </row>
    <row r="522" spans="1:8" ht="63.75" outlineLevel="2" x14ac:dyDescent="0.2">
      <c r="A522" s="9">
        <v>510</v>
      </c>
      <c r="B522" s="21" t="s">
        <v>472</v>
      </c>
      <c r="C522" s="97" t="s">
        <v>488</v>
      </c>
      <c r="D522" s="21" t="s">
        <v>478</v>
      </c>
      <c r="E522" s="24" t="s">
        <v>479</v>
      </c>
      <c r="F522" s="23">
        <v>9893.6717900000003</v>
      </c>
      <c r="G522" s="23">
        <v>6441</v>
      </c>
      <c r="H522" s="23">
        <v>6446.7</v>
      </c>
    </row>
    <row r="523" spans="1:8" ht="63.75" outlineLevel="2" x14ac:dyDescent="0.2">
      <c r="A523" s="9">
        <v>511</v>
      </c>
      <c r="B523" s="21" t="s">
        <v>472</v>
      </c>
      <c r="C523" s="97" t="s">
        <v>488</v>
      </c>
      <c r="D523" s="21" t="s">
        <v>480</v>
      </c>
      <c r="E523" s="22" t="s">
        <v>481</v>
      </c>
      <c r="F523" s="23">
        <v>2715.1027199999999</v>
      </c>
      <c r="G523" s="23">
        <v>5146.1000000000004</v>
      </c>
      <c r="H523" s="23">
        <v>5141.6000000000004</v>
      </c>
    </row>
    <row r="524" spans="1:8" ht="51" outlineLevel="2" x14ac:dyDescent="0.2">
      <c r="A524" s="9">
        <v>512</v>
      </c>
      <c r="B524" s="21" t="s">
        <v>472</v>
      </c>
      <c r="C524" s="97" t="s">
        <v>488</v>
      </c>
      <c r="D524" s="21" t="s">
        <v>490</v>
      </c>
      <c r="E524" s="99" t="s">
        <v>491</v>
      </c>
      <c r="F524" s="23">
        <v>3649.7659100000001</v>
      </c>
      <c r="G524" s="23">
        <v>6965.1</v>
      </c>
      <c r="H524" s="23">
        <v>6966.1</v>
      </c>
    </row>
    <row r="525" spans="1:8" ht="51" outlineLevel="2" x14ac:dyDescent="0.2">
      <c r="A525" s="9">
        <v>513</v>
      </c>
      <c r="B525" s="21" t="s">
        <v>472</v>
      </c>
      <c r="C525" s="97" t="s">
        <v>488</v>
      </c>
      <c r="D525" s="21" t="s">
        <v>492</v>
      </c>
      <c r="E525" s="99" t="s">
        <v>493</v>
      </c>
      <c r="F525" s="23">
        <v>4247.6695799999998</v>
      </c>
      <c r="G525" s="23">
        <v>2266.6</v>
      </c>
      <c r="H525" s="23">
        <v>2266.6</v>
      </c>
    </row>
    <row r="526" spans="1:8" ht="38.25" outlineLevel="2" x14ac:dyDescent="0.2">
      <c r="A526" s="9">
        <v>514</v>
      </c>
      <c r="B526" s="21" t="s">
        <v>472</v>
      </c>
      <c r="C526" s="97" t="s">
        <v>494</v>
      </c>
      <c r="D526" s="21"/>
      <c r="E526" s="99" t="s">
        <v>495</v>
      </c>
      <c r="F526" s="23">
        <f>F527</f>
        <v>40</v>
      </c>
      <c r="G526" s="23">
        <f>G527</f>
        <v>42</v>
      </c>
      <c r="H526" s="23">
        <f>H527</f>
        <v>45</v>
      </c>
    </row>
    <row r="527" spans="1:8" outlineLevel="2" x14ac:dyDescent="0.2">
      <c r="A527" s="9">
        <v>515</v>
      </c>
      <c r="B527" s="21" t="s">
        <v>472</v>
      </c>
      <c r="C527" s="97" t="s">
        <v>494</v>
      </c>
      <c r="D527" s="21" t="s">
        <v>409</v>
      </c>
      <c r="E527" s="24" t="s">
        <v>410</v>
      </c>
      <c r="F527" s="23">
        <v>40</v>
      </c>
      <c r="G527" s="23">
        <v>42</v>
      </c>
      <c r="H527" s="23">
        <v>45</v>
      </c>
    </row>
    <row r="528" spans="1:8" ht="40.5" outlineLevel="2" x14ac:dyDescent="0.25">
      <c r="A528" s="9">
        <v>516</v>
      </c>
      <c r="B528" s="57" t="s">
        <v>472</v>
      </c>
      <c r="C528" s="92" t="s">
        <v>423</v>
      </c>
      <c r="D528" s="57"/>
      <c r="E528" s="93" t="s">
        <v>424</v>
      </c>
      <c r="F528" s="59">
        <f>F529</f>
        <v>4383.2910000000002</v>
      </c>
      <c r="G528" s="59">
        <f>G529</f>
        <v>10642.067999999999</v>
      </c>
      <c r="H528" s="59">
        <f>H529</f>
        <v>4439.2219999999998</v>
      </c>
    </row>
    <row r="529" spans="1:8" ht="25.5" outlineLevel="2" x14ac:dyDescent="0.2">
      <c r="A529" s="9">
        <v>517</v>
      </c>
      <c r="B529" s="21" t="s">
        <v>472</v>
      </c>
      <c r="C529" s="97" t="s">
        <v>427</v>
      </c>
      <c r="D529" s="21"/>
      <c r="E529" s="82" t="s">
        <v>428</v>
      </c>
      <c r="F529" s="23">
        <f>SUM(F530:F534)</f>
        <v>4383.2910000000002</v>
      </c>
      <c r="G529" s="23">
        <f>SUM(G530:G534)</f>
        <v>10642.067999999999</v>
      </c>
      <c r="H529" s="23">
        <f>SUM(H530:H534)</f>
        <v>4439.2219999999998</v>
      </c>
    </row>
    <row r="530" spans="1:8" ht="51" outlineLevel="2" x14ac:dyDescent="0.2">
      <c r="A530" s="9">
        <v>518</v>
      </c>
      <c r="B530" s="21" t="s">
        <v>472</v>
      </c>
      <c r="C530" s="97" t="s">
        <v>427</v>
      </c>
      <c r="D530" s="21" t="s">
        <v>374</v>
      </c>
      <c r="E530" s="24" t="s">
        <v>404</v>
      </c>
      <c r="F530" s="23">
        <v>98.26</v>
      </c>
      <c r="G530" s="23">
        <v>102.34</v>
      </c>
      <c r="H530" s="23">
        <v>106.42</v>
      </c>
    </row>
    <row r="531" spans="1:8" outlineLevel="2" x14ac:dyDescent="0.2">
      <c r="A531" s="9">
        <v>519</v>
      </c>
      <c r="B531" s="21" t="s">
        <v>472</v>
      </c>
      <c r="C531" s="97" t="s">
        <v>427</v>
      </c>
      <c r="D531" s="21" t="s">
        <v>405</v>
      </c>
      <c r="E531" s="24" t="s">
        <v>406</v>
      </c>
      <c r="F531" s="23">
        <v>0</v>
      </c>
      <c r="G531" s="23">
        <v>5967.3</v>
      </c>
      <c r="H531" s="23">
        <v>0</v>
      </c>
    </row>
    <row r="532" spans="1:8" ht="63.75" outlineLevel="2" x14ac:dyDescent="0.2">
      <c r="A532" s="9">
        <v>520</v>
      </c>
      <c r="B532" s="21" t="s">
        <v>472</v>
      </c>
      <c r="C532" s="97" t="s">
        <v>427</v>
      </c>
      <c r="D532" s="21" t="s">
        <v>478</v>
      </c>
      <c r="E532" s="24" t="s">
        <v>479</v>
      </c>
      <c r="F532" s="23">
        <v>1334.729</v>
      </c>
      <c r="G532" s="23">
        <v>1291.681</v>
      </c>
      <c r="H532" s="23">
        <v>1248.498</v>
      </c>
    </row>
    <row r="533" spans="1:8" ht="51" x14ac:dyDescent="0.2">
      <c r="A533" s="9">
        <v>521</v>
      </c>
      <c r="B533" s="21" t="s">
        <v>472</v>
      </c>
      <c r="C533" s="97" t="s">
        <v>427</v>
      </c>
      <c r="D533" s="21" t="s">
        <v>407</v>
      </c>
      <c r="E533" s="24" t="s">
        <v>408</v>
      </c>
      <c r="F533" s="23">
        <v>300</v>
      </c>
      <c r="G533" s="23">
        <v>524.4</v>
      </c>
      <c r="H533" s="23">
        <v>325</v>
      </c>
    </row>
    <row r="534" spans="1:8" ht="63.75" x14ac:dyDescent="0.2">
      <c r="A534" s="9">
        <v>522</v>
      </c>
      <c r="B534" s="21" t="s">
        <v>472</v>
      </c>
      <c r="C534" s="97" t="s">
        <v>427</v>
      </c>
      <c r="D534" s="21" t="s">
        <v>480</v>
      </c>
      <c r="E534" s="22" t="s">
        <v>481</v>
      </c>
      <c r="F534" s="23">
        <v>2650.3020000000001</v>
      </c>
      <c r="G534" s="23">
        <v>2756.3470000000002</v>
      </c>
      <c r="H534" s="23">
        <v>2759.3040000000001</v>
      </c>
    </row>
    <row r="535" spans="1:8" x14ac:dyDescent="0.2">
      <c r="A535" s="9">
        <v>523</v>
      </c>
      <c r="B535" s="15" t="s">
        <v>496</v>
      </c>
      <c r="C535" s="15"/>
      <c r="D535" s="15"/>
      <c r="E535" s="16" t="s">
        <v>497</v>
      </c>
      <c r="F535" s="17">
        <f>F536+F555</f>
        <v>43214.750000000007</v>
      </c>
      <c r="G535" s="17">
        <f>G536+G555</f>
        <v>30667.600000000002</v>
      </c>
      <c r="H535" s="17">
        <f>H536+H555</f>
        <v>32211.100000000002</v>
      </c>
    </row>
    <row r="536" spans="1:8" ht="38.25" x14ac:dyDescent="0.2">
      <c r="A536" s="9">
        <v>524</v>
      </c>
      <c r="B536" s="18" t="s">
        <v>496</v>
      </c>
      <c r="C536" s="18" t="s">
        <v>159</v>
      </c>
      <c r="D536" s="18"/>
      <c r="E536" s="56" t="s">
        <v>160</v>
      </c>
      <c r="F536" s="20">
        <f>F537+F548</f>
        <v>42756.772000000004</v>
      </c>
      <c r="G536" s="20">
        <f>G537+G548</f>
        <v>30667.600000000002</v>
      </c>
      <c r="H536" s="20">
        <f>H537+H548</f>
        <v>32211.100000000002</v>
      </c>
    </row>
    <row r="537" spans="1:8" ht="27" x14ac:dyDescent="0.25">
      <c r="A537" s="9">
        <v>525</v>
      </c>
      <c r="B537" s="57" t="s">
        <v>496</v>
      </c>
      <c r="C537" s="74" t="s">
        <v>498</v>
      </c>
      <c r="D537" s="57"/>
      <c r="E537" s="58" t="s">
        <v>499</v>
      </c>
      <c r="F537" s="59">
        <f>F538+F542+F545</f>
        <v>41654.622000000003</v>
      </c>
      <c r="G537" s="59">
        <f>G538+G542+G545</f>
        <v>30363.100000000002</v>
      </c>
      <c r="H537" s="59">
        <f>H538+H542+H545</f>
        <v>31894.400000000001</v>
      </c>
    </row>
    <row r="538" spans="1:8" ht="25.5" x14ac:dyDescent="0.2">
      <c r="A538" s="9">
        <v>526</v>
      </c>
      <c r="B538" s="21" t="s">
        <v>496</v>
      </c>
      <c r="C538" s="21" t="s">
        <v>500</v>
      </c>
      <c r="D538" s="21"/>
      <c r="E538" s="68" t="s">
        <v>501</v>
      </c>
      <c r="F538" s="23">
        <f>SUM(F539:F541)</f>
        <v>2887.4</v>
      </c>
      <c r="G538" s="23">
        <f>SUM(G539:G541)</f>
        <v>2516.1999999999998</v>
      </c>
      <c r="H538" s="23">
        <f>SUM(H539:H541)</f>
        <v>2933.7</v>
      </c>
    </row>
    <row r="539" spans="1:8" x14ac:dyDescent="0.2">
      <c r="A539" s="9">
        <v>527</v>
      </c>
      <c r="B539" s="21" t="s">
        <v>496</v>
      </c>
      <c r="C539" s="21" t="s">
        <v>500</v>
      </c>
      <c r="D539" s="21" t="s">
        <v>36</v>
      </c>
      <c r="E539" s="24" t="s">
        <v>37</v>
      </c>
      <c r="F539" s="23">
        <v>175</v>
      </c>
      <c r="G539" s="23">
        <v>0</v>
      </c>
      <c r="H539" s="23">
        <v>0</v>
      </c>
    </row>
    <row r="540" spans="1:8" x14ac:dyDescent="0.2">
      <c r="A540" s="9">
        <v>528</v>
      </c>
      <c r="B540" s="21" t="s">
        <v>496</v>
      </c>
      <c r="C540" s="21" t="s">
        <v>500</v>
      </c>
      <c r="D540" s="21" t="s">
        <v>502</v>
      </c>
      <c r="E540" s="52" t="s">
        <v>503</v>
      </c>
      <c r="F540" s="23">
        <v>400</v>
      </c>
      <c r="G540" s="23">
        <v>0</v>
      </c>
      <c r="H540" s="23">
        <v>0</v>
      </c>
    </row>
    <row r="541" spans="1:8" x14ac:dyDescent="0.2">
      <c r="A541" s="9">
        <v>529</v>
      </c>
      <c r="B541" s="21" t="s">
        <v>496</v>
      </c>
      <c r="C541" s="21" t="s">
        <v>500</v>
      </c>
      <c r="D541" s="21" t="s">
        <v>405</v>
      </c>
      <c r="E541" s="24" t="s">
        <v>406</v>
      </c>
      <c r="F541" s="23">
        <v>2312.4</v>
      </c>
      <c r="G541" s="23">
        <v>2516.1999999999998</v>
      </c>
      <c r="H541" s="23">
        <v>2933.7</v>
      </c>
    </row>
    <row r="542" spans="1:8" ht="25.5" x14ac:dyDescent="0.2">
      <c r="A542" s="9">
        <v>530</v>
      </c>
      <c r="B542" s="26" t="s">
        <v>496</v>
      </c>
      <c r="C542" s="21" t="s">
        <v>504</v>
      </c>
      <c r="D542" s="26"/>
      <c r="E542" s="52" t="s">
        <v>505</v>
      </c>
      <c r="F542" s="23">
        <f>SUM(F543:F544)</f>
        <v>34192.822</v>
      </c>
      <c r="G542" s="23">
        <f>SUM(G543:G544)</f>
        <v>27846.9</v>
      </c>
      <c r="H542" s="23">
        <f>SUM(H543:H544)</f>
        <v>28960.7</v>
      </c>
    </row>
    <row r="543" spans="1:8" ht="51" x14ac:dyDescent="0.2">
      <c r="A543" s="9">
        <v>531</v>
      </c>
      <c r="B543" s="26" t="s">
        <v>496</v>
      </c>
      <c r="C543" s="21" t="s">
        <v>504</v>
      </c>
      <c r="D543" s="26" t="s">
        <v>374</v>
      </c>
      <c r="E543" s="24" t="s">
        <v>404</v>
      </c>
      <c r="F543" s="23">
        <v>33520.822</v>
      </c>
      <c r="G543" s="23">
        <v>27846.9</v>
      </c>
      <c r="H543" s="23">
        <v>28960.7</v>
      </c>
    </row>
    <row r="544" spans="1:8" x14ac:dyDescent="0.2">
      <c r="A544" s="9">
        <v>532</v>
      </c>
      <c r="B544" s="26" t="s">
        <v>496</v>
      </c>
      <c r="C544" s="21" t="s">
        <v>504</v>
      </c>
      <c r="D544" s="26" t="s">
        <v>405</v>
      </c>
      <c r="E544" s="24" t="s">
        <v>406</v>
      </c>
      <c r="F544" s="23">
        <v>672</v>
      </c>
      <c r="G544" s="23">
        <v>0</v>
      </c>
      <c r="H544" s="23">
        <v>0</v>
      </c>
    </row>
    <row r="545" spans="1:8" ht="25.5" x14ac:dyDescent="0.2">
      <c r="A545" s="9">
        <v>533</v>
      </c>
      <c r="B545" s="26" t="s">
        <v>496</v>
      </c>
      <c r="C545" s="21" t="s">
        <v>506</v>
      </c>
      <c r="D545" s="26"/>
      <c r="E545" s="24" t="s">
        <v>507</v>
      </c>
      <c r="F545" s="23">
        <f>SUM(F546:F547)</f>
        <v>4574.3999999999996</v>
      </c>
      <c r="G545" s="23">
        <f>SUM(G546:G547)</f>
        <v>0</v>
      </c>
      <c r="H545" s="23">
        <f>SUM(H546:H547)</f>
        <v>0</v>
      </c>
    </row>
    <row r="546" spans="1:8" x14ac:dyDescent="0.2">
      <c r="A546" s="9">
        <v>534</v>
      </c>
      <c r="B546" s="26" t="s">
        <v>496</v>
      </c>
      <c r="C546" s="21" t="s">
        <v>506</v>
      </c>
      <c r="D546" s="26" t="s">
        <v>502</v>
      </c>
      <c r="E546" s="52" t="s">
        <v>503</v>
      </c>
      <c r="F546" s="23">
        <v>600</v>
      </c>
      <c r="G546" s="23">
        <v>0</v>
      </c>
      <c r="H546" s="23">
        <v>0</v>
      </c>
    </row>
    <row r="547" spans="1:8" x14ac:dyDescent="0.2">
      <c r="A547" s="9">
        <v>535</v>
      </c>
      <c r="B547" s="26" t="s">
        <v>496</v>
      </c>
      <c r="C547" s="21" t="s">
        <v>506</v>
      </c>
      <c r="D547" s="26" t="s">
        <v>405</v>
      </c>
      <c r="E547" s="24" t="s">
        <v>406</v>
      </c>
      <c r="F547" s="23">
        <v>3974.4</v>
      </c>
      <c r="G547" s="23">
        <v>0</v>
      </c>
      <c r="H547" s="23">
        <v>0</v>
      </c>
    </row>
    <row r="548" spans="1:8" ht="27" x14ac:dyDescent="0.25">
      <c r="A548" s="9">
        <v>536</v>
      </c>
      <c r="B548" s="57" t="s">
        <v>496</v>
      </c>
      <c r="C548" s="57" t="s">
        <v>508</v>
      </c>
      <c r="D548" s="57"/>
      <c r="E548" s="58" t="s">
        <v>509</v>
      </c>
      <c r="F548" s="59">
        <f>F549+F553</f>
        <v>1102.1500000000001</v>
      </c>
      <c r="G548" s="59">
        <f>G549+G553</f>
        <v>304.5</v>
      </c>
      <c r="H548" s="59">
        <f>H549+H553</f>
        <v>316.7</v>
      </c>
    </row>
    <row r="549" spans="1:8" ht="25.5" x14ac:dyDescent="0.2">
      <c r="A549" s="9">
        <v>537</v>
      </c>
      <c r="B549" s="21" t="s">
        <v>496</v>
      </c>
      <c r="C549" s="21" t="s">
        <v>510</v>
      </c>
      <c r="D549" s="21"/>
      <c r="E549" s="68" t="s">
        <v>511</v>
      </c>
      <c r="F549" s="23">
        <f>SUM(F550:F552)</f>
        <v>809.35</v>
      </c>
      <c r="G549" s="23">
        <f>SUM(G550:G552)</f>
        <v>304.5</v>
      </c>
      <c r="H549" s="23">
        <f>SUM(H550:H552)</f>
        <v>316.7</v>
      </c>
    </row>
    <row r="550" spans="1:8" x14ac:dyDescent="0.2">
      <c r="A550" s="9">
        <v>538</v>
      </c>
      <c r="B550" s="21" t="s">
        <v>496</v>
      </c>
      <c r="C550" s="21" t="s">
        <v>510</v>
      </c>
      <c r="D550" s="21" t="s">
        <v>36</v>
      </c>
      <c r="E550" s="24" t="s">
        <v>37</v>
      </c>
      <c r="F550" s="23">
        <v>530</v>
      </c>
      <c r="G550" s="23">
        <v>0</v>
      </c>
      <c r="H550" s="23">
        <v>0</v>
      </c>
    </row>
    <row r="551" spans="1:8" x14ac:dyDescent="0.2">
      <c r="A551" s="9">
        <v>539</v>
      </c>
      <c r="B551" s="21" t="s">
        <v>496</v>
      </c>
      <c r="C551" s="21" t="s">
        <v>510</v>
      </c>
      <c r="D551" s="21" t="s">
        <v>405</v>
      </c>
      <c r="E551" s="24" t="s">
        <v>406</v>
      </c>
      <c r="F551" s="23">
        <v>198.15</v>
      </c>
      <c r="G551" s="23">
        <v>304.5</v>
      </c>
      <c r="H551" s="23">
        <v>316.7</v>
      </c>
    </row>
    <row r="552" spans="1:8" x14ac:dyDescent="0.2">
      <c r="A552" s="9">
        <v>540</v>
      </c>
      <c r="B552" s="21" t="s">
        <v>496</v>
      </c>
      <c r="C552" s="21" t="s">
        <v>510</v>
      </c>
      <c r="D552" s="21" t="s">
        <v>409</v>
      </c>
      <c r="E552" s="24" t="s">
        <v>410</v>
      </c>
      <c r="F552" s="23">
        <v>81.2</v>
      </c>
      <c r="G552" s="23">
        <v>0</v>
      </c>
      <c r="H552" s="23">
        <v>0</v>
      </c>
    </row>
    <row r="553" spans="1:8" ht="25.5" x14ac:dyDescent="0.2">
      <c r="A553" s="9">
        <v>541</v>
      </c>
      <c r="B553" s="21" t="s">
        <v>496</v>
      </c>
      <c r="C553" s="21" t="s">
        <v>512</v>
      </c>
      <c r="D553" s="21"/>
      <c r="E553" s="22" t="s">
        <v>513</v>
      </c>
      <c r="F553" s="23">
        <f>SUM(F554:F554)</f>
        <v>292.8</v>
      </c>
      <c r="G553" s="23">
        <f>SUM(G554:G554)</f>
        <v>0</v>
      </c>
      <c r="H553" s="23">
        <f>SUM(H554:H554)</f>
        <v>0</v>
      </c>
    </row>
    <row r="554" spans="1:8" x14ac:dyDescent="0.2">
      <c r="A554" s="9">
        <v>542</v>
      </c>
      <c r="B554" s="21" t="s">
        <v>496</v>
      </c>
      <c r="C554" s="21" t="s">
        <v>512</v>
      </c>
      <c r="D554" s="21" t="s">
        <v>409</v>
      </c>
      <c r="E554" s="24" t="s">
        <v>410</v>
      </c>
      <c r="F554" s="23">
        <v>292.8</v>
      </c>
      <c r="G554" s="23">
        <v>0</v>
      </c>
      <c r="H554" s="23">
        <v>0</v>
      </c>
    </row>
    <row r="555" spans="1:8" x14ac:dyDescent="0.2">
      <c r="A555" s="9">
        <v>543</v>
      </c>
      <c r="B555" s="31" t="s">
        <v>496</v>
      </c>
      <c r="C555" s="31" t="s">
        <v>26</v>
      </c>
      <c r="D555" s="29"/>
      <c r="E555" s="54" t="s">
        <v>27</v>
      </c>
      <c r="F555" s="20">
        <f t="shared" ref="F555:H556" si="16">F556</f>
        <v>457.97800000000001</v>
      </c>
      <c r="G555" s="20">
        <f t="shared" si="16"/>
        <v>0</v>
      </c>
      <c r="H555" s="20">
        <f t="shared" si="16"/>
        <v>0</v>
      </c>
    </row>
    <row r="556" spans="1:8" ht="51" x14ac:dyDescent="0.2">
      <c r="A556" s="9">
        <v>544</v>
      </c>
      <c r="B556" s="26" t="s">
        <v>496</v>
      </c>
      <c r="C556" s="21" t="s">
        <v>514</v>
      </c>
      <c r="D556" s="26"/>
      <c r="E556" s="24" t="s">
        <v>515</v>
      </c>
      <c r="F556" s="23">
        <f t="shared" si="16"/>
        <v>457.97800000000001</v>
      </c>
      <c r="G556" s="23">
        <f t="shared" si="16"/>
        <v>0</v>
      </c>
      <c r="H556" s="23">
        <f t="shared" si="16"/>
        <v>0</v>
      </c>
    </row>
    <row r="557" spans="1:8" x14ac:dyDescent="0.2">
      <c r="A557" s="9">
        <v>545</v>
      </c>
      <c r="B557" s="26" t="s">
        <v>496</v>
      </c>
      <c r="C557" s="21" t="s">
        <v>514</v>
      </c>
      <c r="D557" s="26" t="s">
        <v>405</v>
      </c>
      <c r="E557" s="24" t="s">
        <v>406</v>
      </c>
      <c r="F557" s="23">
        <v>457.97800000000001</v>
      </c>
      <c r="G557" s="23">
        <v>0</v>
      </c>
      <c r="H557" s="23">
        <v>0</v>
      </c>
    </row>
    <row r="558" spans="1:8" x14ac:dyDescent="0.2">
      <c r="A558" s="9">
        <v>546</v>
      </c>
      <c r="B558" s="15" t="s">
        <v>516</v>
      </c>
      <c r="C558" s="15"/>
      <c r="D558" s="15"/>
      <c r="E558" s="16" t="s">
        <v>517</v>
      </c>
      <c r="F558" s="17">
        <f>F559+F609</f>
        <v>97112.277020000009</v>
      </c>
      <c r="G558" s="17">
        <f>G559+G609</f>
        <v>89377.2</v>
      </c>
      <c r="H558" s="17">
        <f>H559+H609</f>
        <v>92037.8</v>
      </c>
    </row>
    <row r="559" spans="1:8" ht="38.25" x14ac:dyDescent="0.2">
      <c r="A559" s="9">
        <v>547</v>
      </c>
      <c r="B559" s="18" t="s">
        <v>516</v>
      </c>
      <c r="C559" s="18" t="s">
        <v>398</v>
      </c>
      <c r="D559" s="18"/>
      <c r="E559" s="90" t="s">
        <v>399</v>
      </c>
      <c r="F559" s="20">
        <f>F570+F591+F560+F563</f>
        <v>96898.911520000009</v>
      </c>
      <c r="G559" s="20">
        <f>G570+G591+G560+G563</f>
        <v>89377.2</v>
      </c>
      <c r="H559" s="20">
        <f>H570+H591+H560+H563</f>
        <v>92037.8</v>
      </c>
    </row>
    <row r="560" spans="1:8" ht="27" x14ac:dyDescent="0.25">
      <c r="A560" s="9">
        <v>548</v>
      </c>
      <c r="B560" s="57" t="s">
        <v>516</v>
      </c>
      <c r="C560" s="92" t="s">
        <v>400</v>
      </c>
      <c r="D560" s="57"/>
      <c r="E560" s="93" t="s">
        <v>401</v>
      </c>
      <c r="F560" s="20">
        <f t="shared" ref="F560:H561" si="17">F561</f>
        <v>806.4</v>
      </c>
      <c r="G560" s="20">
        <f t="shared" si="17"/>
        <v>838.7</v>
      </c>
      <c r="H560" s="20">
        <f t="shared" si="17"/>
        <v>872.2</v>
      </c>
    </row>
    <row r="561" spans="1:8" x14ac:dyDescent="0.2">
      <c r="A561" s="9">
        <v>549</v>
      </c>
      <c r="B561" s="21" t="s">
        <v>516</v>
      </c>
      <c r="C561" s="97" t="s">
        <v>518</v>
      </c>
      <c r="D561" s="21"/>
      <c r="E561" s="99" t="s">
        <v>519</v>
      </c>
      <c r="F561" s="23">
        <f t="shared" si="17"/>
        <v>806.4</v>
      </c>
      <c r="G561" s="23">
        <f t="shared" si="17"/>
        <v>838.7</v>
      </c>
      <c r="H561" s="23">
        <f t="shared" si="17"/>
        <v>872.2</v>
      </c>
    </row>
    <row r="562" spans="1:8" ht="51" x14ac:dyDescent="0.2">
      <c r="A562" s="9">
        <v>550</v>
      </c>
      <c r="B562" s="21" t="s">
        <v>516</v>
      </c>
      <c r="C562" s="97" t="s">
        <v>518</v>
      </c>
      <c r="D562" s="21" t="s">
        <v>407</v>
      </c>
      <c r="E562" s="24" t="s">
        <v>408</v>
      </c>
      <c r="F562" s="23">
        <v>806.4</v>
      </c>
      <c r="G562" s="23">
        <v>838.7</v>
      </c>
      <c r="H562" s="23">
        <v>872.2</v>
      </c>
    </row>
    <row r="563" spans="1:8" ht="27" x14ac:dyDescent="0.25">
      <c r="A563" s="9">
        <v>551</v>
      </c>
      <c r="B563" s="57" t="s">
        <v>516</v>
      </c>
      <c r="C563" s="57" t="s">
        <v>433</v>
      </c>
      <c r="D563" s="57"/>
      <c r="E563" s="58" t="s">
        <v>520</v>
      </c>
      <c r="F563" s="59">
        <f>F564+F567</f>
        <v>4185.3</v>
      </c>
      <c r="G563" s="59">
        <f>G564+G567</f>
        <v>114</v>
      </c>
      <c r="H563" s="59">
        <f>H564+H567</f>
        <v>118.6</v>
      </c>
    </row>
    <row r="564" spans="1:8" ht="76.5" x14ac:dyDescent="0.2">
      <c r="A564" s="9">
        <v>552</v>
      </c>
      <c r="B564" s="21" t="s">
        <v>516</v>
      </c>
      <c r="C564" s="97" t="s">
        <v>521</v>
      </c>
      <c r="D564" s="21"/>
      <c r="E564" s="95" t="s">
        <v>522</v>
      </c>
      <c r="F564" s="23">
        <f>SUM(F565:F566)</f>
        <v>109.6</v>
      </c>
      <c r="G564" s="23">
        <f>SUM(G565:G566)</f>
        <v>114</v>
      </c>
      <c r="H564" s="23">
        <f>SUM(H565:H566)</f>
        <v>118.6</v>
      </c>
    </row>
    <row r="565" spans="1:8" x14ac:dyDescent="0.2">
      <c r="A565" s="9">
        <v>553</v>
      </c>
      <c r="B565" s="21" t="s">
        <v>516</v>
      </c>
      <c r="C565" s="97" t="s">
        <v>521</v>
      </c>
      <c r="D565" s="21" t="s">
        <v>405</v>
      </c>
      <c r="E565" s="22" t="s">
        <v>453</v>
      </c>
      <c r="F565" s="23">
        <v>73.099999999999994</v>
      </c>
      <c r="G565" s="23">
        <v>76</v>
      </c>
      <c r="H565" s="23">
        <v>79</v>
      </c>
    </row>
    <row r="566" spans="1:8" x14ac:dyDescent="0.2">
      <c r="A566" s="9">
        <v>554</v>
      </c>
      <c r="B566" s="21" t="s">
        <v>516</v>
      </c>
      <c r="C566" s="97" t="s">
        <v>521</v>
      </c>
      <c r="D566" s="21" t="s">
        <v>409</v>
      </c>
      <c r="E566" s="22" t="s">
        <v>454</v>
      </c>
      <c r="F566" s="23">
        <v>36.5</v>
      </c>
      <c r="G566" s="23">
        <v>38</v>
      </c>
      <c r="H566" s="23">
        <v>39.6</v>
      </c>
    </row>
    <row r="567" spans="1:8" ht="63.75" x14ac:dyDescent="0.2">
      <c r="A567" s="9">
        <v>555</v>
      </c>
      <c r="B567" s="21" t="s">
        <v>516</v>
      </c>
      <c r="C567" s="97" t="s">
        <v>523</v>
      </c>
      <c r="D567" s="21"/>
      <c r="E567" s="22" t="s">
        <v>524</v>
      </c>
      <c r="F567" s="23">
        <f>SUM(F568:F569)</f>
        <v>4075.7</v>
      </c>
      <c r="G567" s="23">
        <f>SUM(G568:G569)</f>
        <v>0</v>
      </c>
      <c r="H567" s="23">
        <f>SUM(H568:H569)</f>
        <v>0</v>
      </c>
    </row>
    <row r="568" spans="1:8" x14ac:dyDescent="0.2">
      <c r="A568" s="9">
        <v>556</v>
      </c>
      <c r="B568" s="21" t="s">
        <v>516</v>
      </c>
      <c r="C568" s="97" t="s">
        <v>523</v>
      </c>
      <c r="D568" s="21" t="s">
        <v>405</v>
      </c>
      <c r="E568" s="22" t="s">
        <v>453</v>
      </c>
      <c r="F568" s="23">
        <v>1358.568</v>
      </c>
      <c r="G568" s="23">
        <v>0</v>
      </c>
      <c r="H568" s="23">
        <v>0</v>
      </c>
    </row>
    <row r="569" spans="1:8" x14ac:dyDescent="0.2">
      <c r="A569" s="9">
        <v>557</v>
      </c>
      <c r="B569" s="21" t="s">
        <v>516</v>
      </c>
      <c r="C569" s="97" t="s">
        <v>523</v>
      </c>
      <c r="D569" s="21" t="s">
        <v>409</v>
      </c>
      <c r="E569" s="22" t="s">
        <v>454</v>
      </c>
      <c r="F569" s="23">
        <v>2717.1320000000001</v>
      </c>
      <c r="G569" s="23">
        <v>0</v>
      </c>
      <c r="H569" s="23">
        <v>0</v>
      </c>
    </row>
    <row r="570" spans="1:8" ht="40.5" x14ac:dyDescent="0.25">
      <c r="A570" s="9">
        <v>558</v>
      </c>
      <c r="B570" s="57" t="s">
        <v>516</v>
      </c>
      <c r="C570" s="57" t="s">
        <v>474</v>
      </c>
      <c r="D570" s="57"/>
      <c r="E570" s="58" t="s">
        <v>475</v>
      </c>
      <c r="F570" s="59">
        <f>F585+F571+F576+F580+F588</f>
        <v>49101.961000000003</v>
      </c>
      <c r="G570" s="59">
        <f>G585+G571+G576+G580+G588</f>
        <v>45550.599999999991</v>
      </c>
      <c r="H570" s="59">
        <f>H585+H571+H576+H580+H588</f>
        <v>47362.2</v>
      </c>
    </row>
    <row r="571" spans="1:8" ht="25.5" x14ac:dyDescent="0.2">
      <c r="A571" s="9">
        <v>559</v>
      </c>
      <c r="B571" s="21" t="s">
        <v>516</v>
      </c>
      <c r="C571" s="21" t="s">
        <v>525</v>
      </c>
      <c r="D571" s="21"/>
      <c r="E571" s="25" t="s">
        <v>526</v>
      </c>
      <c r="F571" s="23">
        <f>SUM(F572:F575)</f>
        <v>16198.061</v>
      </c>
      <c r="G571" s="23">
        <f>SUM(G572:G575)</f>
        <v>18169.599999999999</v>
      </c>
      <c r="H571" s="23">
        <f>SUM(H572:H575)</f>
        <v>18896.3</v>
      </c>
    </row>
    <row r="572" spans="1:8" x14ac:dyDescent="0.2">
      <c r="A572" s="9">
        <v>560</v>
      </c>
      <c r="B572" s="21" t="s">
        <v>516</v>
      </c>
      <c r="C572" s="21" t="s">
        <v>525</v>
      </c>
      <c r="D572" s="21" t="s">
        <v>36</v>
      </c>
      <c r="E572" s="22" t="s">
        <v>37</v>
      </c>
      <c r="F572" s="23">
        <v>142.56</v>
      </c>
      <c r="G572" s="23">
        <v>150</v>
      </c>
      <c r="H572" s="23">
        <v>156</v>
      </c>
    </row>
    <row r="573" spans="1:8" ht="25.5" x14ac:dyDescent="0.2">
      <c r="A573" s="9">
        <v>561</v>
      </c>
      <c r="B573" s="21" t="s">
        <v>516</v>
      </c>
      <c r="C573" s="21" t="s">
        <v>525</v>
      </c>
      <c r="D573" s="21" t="s">
        <v>527</v>
      </c>
      <c r="E573" s="22" t="s">
        <v>528</v>
      </c>
      <c r="F573" s="23">
        <v>13011.885</v>
      </c>
      <c r="G573" s="23">
        <v>14101.4</v>
      </c>
      <c r="H573" s="23">
        <v>14665.4</v>
      </c>
    </row>
    <row r="574" spans="1:8" x14ac:dyDescent="0.2">
      <c r="A574" s="9">
        <v>562</v>
      </c>
      <c r="B574" s="21" t="s">
        <v>516</v>
      </c>
      <c r="C574" s="21" t="s">
        <v>525</v>
      </c>
      <c r="D574" s="21" t="s">
        <v>405</v>
      </c>
      <c r="E574" s="24" t="s">
        <v>406</v>
      </c>
      <c r="F574" s="23">
        <v>525.40639999999996</v>
      </c>
      <c r="G574" s="23">
        <v>459</v>
      </c>
      <c r="H574" s="23">
        <v>477.3</v>
      </c>
    </row>
    <row r="575" spans="1:8" x14ac:dyDescent="0.2">
      <c r="A575" s="9">
        <v>563</v>
      </c>
      <c r="B575" s="21" t="s">
        <v>516</v>
      </c>
      <c r="C575" s="21" t="s">
        <v>525</v>
      </c>
      <c r="D575" s="21" t="s">
        <v>409</v>
      </c>
      <c r="E575" s="24" t="s">
        <v>410</v>
      </c>
      <c r="F575" s="23">
        <v>2518.2096000000001</v>
      </c>
      <c r="G575" s="23">
        <v>3459.2</v>
      </c>
      <c r="H575" s="23">
        <v>3597.6</v>
      </c>
    </row>
    <row r="576" spans="1:8" ht="38.25" x14ac:dyDescent="0.2">
      <c r="A576" s="9">
        <v>564</v>
      </c>
      <c r="B576" s="21" t="s">
        <v>516</v>
      </c>
      <c r="C576" s="21" t="s">
        <v>529</v>
      </c>
      <c r="D576" s="21"/>
      <c r="E576" s="22" t="s">
        <v>530</v>
      </c>
      <c r="F576" s="23">
        <f>SUM(F577:F579)</f>
        <v>23066.799999999999</v>
      </c>
      <c r="G576" s="23">
        <f>SUM(G577:G579)</f>
        <v>23989.8</v>
      </c>
      <c r="H576" s="23">
        <f>SUM(H577:H579)</f>
        <v>24949.399999999998</v>
      </c>
    </row>
    <row r="577" spans="1:8" ht="25.5" x14ac:dyDescent="0.2">
      <c r="A577" s="9">
        <v>565</v>
      </c>
      <c r="B577" s="21" t="s">
        <v>516</v>
      </c>
      <c r="C577" s="21" t="s">
        <v>529</v>
      </c>
      <c r="D577" s="21" t="s">
        <v>527</v>
      </c>
      <c r="E577" s="22" t="s">
        <v>528</v>
      </c>
      <c r="F577" s="23">
        <v>19266.8</v>
      </c>
      <c r="G577" s="23">
        <v>20037.8</v>
      </c>
      <c r="H577" s="23">
        <v>20839.3</v>
      </c>
    </row>
    <row r="578" spans="1:8" x14ac:dyDescent="0.2">
      <c r="A578" s="9">
        <v>566</v>
      </c>
      <c r="B578" s="21" t="s">
        <v>516</v>
      </c>
      <c r="C578" s="21" t="s">
        <v>529</v>
      </c>
      <c r="D578" s="21" t="s">
        <v>405</v>
      </c>
      <c r="E578" s="24" t="s">
        <v>406</v>
      </c>
      <c r="F578" s="23">
        <v>527.5</v>
      </c>
      <c r="G578" s="23">
        <v>322.39999999999998</v>
      </c>
      <c r="H578" s="23">
        <v>335.3</v>
      </c>
    </row>
    <row r="579" spans="1:8" x14ac:dyDescent="0.2">
      <c r="A579" s="9">
        <v>567</v>
      </c>
      <c r="B579" s="21" t="s">
        <v>516</v>
      </c>
      <c r="C579" s="21" t="s">
        <v>529</v>
      </c>
      <c r="D579" s="21" t="s">
        <v>409</v>
      </c>
      <c r="E579" s="24" t="s">
        <v>410</v>
      </c>
      <c r="F579" s="23">
        <v>3272.5</v>
      </c>
      <c r="G579" s="23">
        <v>3629.6</v>
      </c>
      <c r="H579" s="23">
        <v>3774.8</v>
      </c>
    </row>
    <row r="580" spans="1:8" ht="89.25" x14ac:dyDescent="0.2">
      <c r="A580" s="9">
        <v>568</v>
      </c>
      <c r="B580" s="21" t="s">
        <v>516</v>
      </c>
      <c r="C580" s="21" t="s">
        <v>531</v>
      </c>
      <c r="D580" s="21"/>
      <c r="E580" s="108" t="s">
        <v>532</v>
      </c>
      <c r="F580" s="23">
        <f>SUM(F581:F584)</f>
        <v>2770.4</v>
      </c>
      <c r="G580" s="23">
        <f>SUM(G581:G584)</f>
        <v>2881.2</v>
      </c>
      <c r="H580" s="23">
        <f>SUM(H581:H584)</f>
        <v>2996.5</v>
      </c>
    </row>
    <row r="581" spans="1:8" x14ac:dyDescent="0.2">
      <c r="A581" s="9">
        <v>569</v>
      </c>
      <c r="B581" s="21" t="s">
        <v>516</v>
      </c>
      <c r="C581" s="21" t="s">
        <v>531</v>
      </c>
      <c r="D581" s="21" t="s">
        <v>89</v>
      </c>
      <c r="E581" s="22" t="s">
        <v>90</v>
      </c>
      <c r="F581" s="23">
        <v>0</v>
      </c>
      <c r="G581" s="23">
        <v>125.3</v>
      </c>
      <c r="H581" s="23">
        <v>130.29</v>
      </c>
    </row>
    <row r="582" spans="1:8" ht="38.25" x14ac:dyDescent="0.2">
      <c r="A582" s="9">
        <v>570</v>
      </c>
      <c r="B582" s="21" t="s">
        <v>516</v>
      </c>
      <c r="C582" s="21" t="s">
        <v>531</v>
      </c>
      <c r="D582" s="21" t="s">
        <v>91</v>
      </c>
      <c r="E582" s="22" t="s">
        <v>92</v>
      </c>
      <c r="F582" s="23">
        <v>0</v>
      </c>
      <c r="G582" s="23">
        <v>37.799999999999997</v>
      </c>
      <c r="H582" s="23">
        <v>39.340000000000003</v>
      </c>
    </row>
    <row r="583" spans="1:8" x14ac:dyDescent="0.2">
      <c r="A583" s="9">
        <v>571</v>
      </c>
      <c r="B583" s="21" t="s">
        <v>516</v>
      </c>
      <c r="C583" s="21" t="s">
        <v>531</v>
      </c>
      <c r="D583" s="21" t="s">
        <v>36</v>
      </c>
      <c r="E583" s="24" t="s">
        <v>37</v>
      </c>
      <c r="F583" s="23">
        <v>156.80000000000001</v>
      </c>
      <c r="G583" s="23">
        <v>0</v>
      </c>
      <c r="H583" s="23">
        <v>0</v>
      </c>
    </row>
    <row r="584" spans="1:8" ht="25.5" x14ac:dyDescent="0.2">
      <c r="A584" s="9">
        <v>572</v>
      </c>
      <c r="B584" s="21" t="s">
        <v>516</v>
      </c>
      <c r="C584" s="21" t="s">
        <v>531</v>
      </c>
      <c r="D584" s="21" t="s">
        <v>527</v>
      </c>
      <c r="E584" s="22" t="s">
        <v>528</v>
      </c>
      <c r="F584" s="23">
        <v>2613.6</v>
      </c>
      <c r="G584" s="23">
        <v>2718.1</v>
      </c>
      <c r="H584" s="23">
        <v>2826.87</v>
      </c>
    </row>
    <row r="585" spans="1:8" ht="38.25" x14ac:dyDescent="0.25">
      <c r="A585" s="9">
        <v>573</v>
      </c>
      <c r="B585" s="21" t="s">
        <v>516</v>
      </c>
      <c r="C585" s="97" t="s">
        <v>533</v>
      </c>
      <c r="D585" s="109"/>
      <c r="E585" s="25" t="s">
        <v>534</v>
      </c>
      <c r="F585" s="23">
        <f>SUM(F586:F587)</f>
        <v>394.7</v>
      </c>
      <c r="G585" s="23">
        <f>SUM(G586:G587)</f>
        <v>510</v>
      </c>
      <c r="H585" s="23">
        <f>SUM(H586:H587)</f>
        <v>520</v>
      </c>
    </row>
    <row r="586" spans="1:8" x14ac:dyDescent="0.2">
      <c r="A586" s="9">
        <v>574</v>
      </c>
      <c r="B586" s="21" t="s">
        <v>516</v>
      </c>
      <c r="C586" s="97" t="s">
        <v>533</v>
      </c>
      <c r="D586" s="33" t="s">
        <v>405</v>
      </c>
      <c r="E586" s="24" t="s">
        <v>406</v>
      </c>
      <c r="F586" s="23">
        <v>44.7</v>
      </c>
      <c r="G586" s="23">
        <v>150</v>
      </c>
      <c r="H586" s="23">
        <v>150</v>
      </c>
    </row>
    <row r="587" spans="1:8" ht="51" x14ac:dyDescent="0.2">
      <c r="A587" s="9">
        <v>575</v>
      </c>
      <c r="B587" s="21" t="s">
        <v>516</v>
      </c>
      <c r="C587" s="97" t="s">
        <v>533</v>
      </c>
      <c r="D587" s="33" t="s">
        <v>407</v>
      </c>
      <c r="E587" s="24" t="s">
        <v>408</v>
      </c>
      <c r="F587" s="23">
        <v>350</v>
      </c>
      <c r="G587" s="23">
        <v>360</v>
      </c>
      <c r="H587" s="23">
        <v>370</v>
      </c>
    </row>
    <row r="588" spans="1:8" ht="51" x14ac:dyDescent="0.2">
      <c r="A588" s="9">
        <v>576</v>
      </c>
      <c r="B588" s="21" t="s">
        <v>516</v>
      </c>
      <c r="C588" s="97" t="s">
        <v>535</v>
      </c>
      <c r="D588" s="33"/>
      <c r="E588" s="22" t="s">
        <v>536</v>
      </c>
      <c r="F588" s="23">
        <f>SUM(F589:F590)</f>
        <v>6672</v>
      </c>
      <c r="G588" s="23">
        <f>SUM(G589:G590)</f>
        <v>0</v>
      </c>
      <c r="H588" s="23">
        <f>SUM(H589:H590)</f>
        <v>0</v>
      </c>
    </row>
    <row r="589" spans="1:8" x14ac:dyDescent="0.2">
      <c r="A589" s="9">
        <v>577</v>
      </c>
      <c r="B589" s="21" t="s">
        <v>516</v>
      </c>
      <c r="C589" s="97" t="s">
        <v>535</v>
      </c>
      <c r="D589" s="21" t="s">
        <v>405</v>
      </c>
      <c r="E589" s="24" t="s">
        <v>406</v>
      </c>
      <c r="F589" s="23">
        <v>909.81899999999996</v>
      </c>
      <c r="G589" s="23">
        <v>0</v>
      </c>
      <c r="H589" s="23">
        <v>0</v>
      </c>
    </row>
    <row r="590" spans="1:8" x14ac:dyDescent="0.2">
      <c r="A590" s="9">
        <v>578</v>
      </c>
      <c r="B590" s="21" t="s">
        <v>516</v>
      </c>
      <c r="C590" s="97" t="s">
        <v>535</v>
      </c>
      <c r="D590" s="21" t="s">
        <v>409</v>
      </c>
      <c r="E590" s="22" t="s">
        <v>410</v>
      </c>
      <c r="F590" s="23">
        <v>5762.1809999999996</v>
      </c>
      <c r="G590" s="23">
        <v>0</v>
      </c>
      <c r="H590" s="23">
        <v>0</v>
      </c>
    </row>
    <row r="591" spans="1:8" ht="40.5" x14ac:dyDescent="0.25">
      <c r="A591" s="9">
        <v>579</v>
      </c>
      <c r="B591" s="57" t="s">
        <v>516</v>
      </c>
      <c r="C591" s="110" t="s">
        <v>537</v>
      </c>
      <c r="D591" s="111"/>
      <c r="E591" s="58" t="s">
        <v>538</v>
      </c>
      <c r="F591" s="112">
        <f>F592+F597+F604+F606</f>
        <v>42805.250520000001</v>
      </c>
      <c r="G591" s="112">
        <f>G592+G597+G604+G606</f>
        <v>42873.9</v>
      </c>
      <c r="H591" s="112">
        <f>H592+H597+H604+H606</f>
        <v>43684.800000000003</v>
      </c>
    </row>
    <row r="592" spans="1:8" ht="25.5" x14ac:dyDescent="0.2">
      <c r="A592" s="9">
        <v>580</v>
      </c>
      <c r="B592" s="21" t="s">
        <v>516</v>
      </c>
      <c r="C592" s="21" t="s">
        <v>539</v>
      </c>
      <c r="D592" s="15"/>
      <c r="E592" s="25" t="s">
        <v>540</v>
      </c>
      <c r="F592" s="23">
        <f>SUM(F593:F596)</f>
        <v>19799</v>
      </c>
      <c r="G592" s="23">
        <f>SUM(G593:G596)</f>
        <v>20537</v>
      </c>
      <c r="H592" s="23">
        <f>SUM(H593:H596)</f>
        <v>21373.8</v>
      </c>
    </row>
    <row r="593" spans="1:8" ht="25.5" x14ac:dyDescent="0.2">
      <c r="A593" s="9">
        <v>581</v>
      </c>
      <c r="B593" s="21" t="s">
        <v>516</v>
      </c>
      <c r="C593" s="21" t="s">
        <v>539</v>
      </c>
      <c r="D593" s="21" t="s">
        <v>30</v>
      </c>
      <c r="E593" s="22" t="s">
        <v>31</v>
      </c>
      <c r="F593" s="32">
        <v>13701.5</v>
      </c>
      <c r="G593" s="32">
        <v>14680.2</v>
      </c>
      <c r="H593" s="32">
        <v>15266.9</v>
      </c>
    </row>
    <row r="594" spans="1:8" ht="25.5" x14ac:dyDescent="0.2">
      <c r="A594" s="9">
        <v>582</v>
      </c>
      <c r="B594" s="21" t="s">
        <v>516</v>
      </c>
      <c r="C594" s="21" t="s">
        <v>539</v>
      </c>
      <c r="D594" s="21" t="s">
        <v>32</v>
      </c>
      <c r="E594" s="55" t="s">
        <v>541</v>
      </c>
      <c r="F594" s="32">
        <v>81.7</v>
      </c>
      <c r="G594" s="32">
        <v>84.8</v>
      </c>
      <c r="H594" s="32">
        <v>88.1</v>
      </c>
    </row>
    <row r="595" spans="1:8" ht="38.25" x14ac:dyDescent="0.2">
      <c r="A595" s="9">
        <v>583</v>
      </c>
      <c r="B595" s="21" t="s">
        <v>516</v>
      </c>
      <c r="C595" s="21" t="s">
        <v>539</v>
      </c>
      <c r="D595" s="21" t="s">
        <v>34</v>
      </c>
      <c r="E595" s="22" t="s">
        <v>35</v>
      </c>
      <c r="F595" s="32">
        <v>4157.8999999999996</v>
      </c>
      <c r="G595" s="32">
        <v>4416.6000000000004</v>
      </c>
      <c r="H595" s="32">
        <v>4593.8</v>
      </c>
    </row>
    <row r="596" spans="1:8" x14ac:dyDescent="0.2">
      <c r="A596" s="9">
        <v>584</v>
      </c>
      <c r="B596" s="21" t="s">
        <v>516</v>
      </c>
      <c r="C596" s="21" t="s">
        <v>539</v>
      </c>
      <c r="D596" s="21" t="s">
        <v>36</v>
      </c>
      <c r="E596" s="24" t="s">
        <v>37</v>
      </c>
      <c r="F596" s="32">
        <v>1857.9</v>
      </c>
      <c r="G596" s="32">
        <v>1355.4</v>
      </c>
      <c r="H596" s="32">
        <v>1425</v>
      </c>
    </row>
    <row r="597" spans="1:8" ht="25.5" x14ac:dyDescent="0.2">
      <c r="A597" s="9">
        <v>585</v>
      </c>
      <c r="B597" s="21" t="s">
        <v>516</v>
      </c>
      <c r="C597" s="21" t="s">
        <v>542</v>
      </c>
      <c r="D597" s="21"/>
      <c r="E597" s="25" t="s">
        <v>543</v>
      </c>
      <c r="F597" s="32">
        <f>SUM(F598:F603)</f>
        <v>21557.750520000001</v>
      </c>
      <c r="G597" s="32">
        <f>SUM(G598:G603)</f>
        <v>20635.400000000001</v>
      </c>
      <c r="H597" s="32">
        <f>SUM(H598:H603)</f>
        <v>20448.5</v>
      </c>
    </row>
    <row r="598" spans="1:8" x14ac:dyDescent="0.2">
      <c r="A598" s="9">
        <v>586</v>
      </c>
      <c r="B598" s="21" t="s">
        <v>516</v>
      </c>
      <c r="C598" s="21" t="s">
        <v>542</v>
      </c>
      <c r="D598" s="21" t="s">
        <v>89</v>
      </c>
      <c r="E598" s="22" t="s">
        <v>90</v>
      </c>
      <c r="F598" s="32">
        <v>12131.2</v>
      </c>
      <c r="G598" s="32">
        <v>12596</v>
      </c>
      <c r="H598" s="32">
        <v>13099.8</v>
      </c>
    </row>
    <row r="599" spans="1:8" ht="25.5" x14ac:dyDescent="0.2">
      <c r="A599" s="9">
        <v>587</v>
      </c>
      <c r="B599" s="21" t="s">
        <v>516</v>
      </c>
      <c r="C599" s="21" t="s">
        <v>542</v>
      </c>
      <c r="D599" s="21" t="s">
        <v>149</v>
      </c>
      <c r="E599" s="55" t="s">
        <v>150</v>
      </c>
      <c r="F599" s="32">
        <v>0</v>
      </c>
      <c r="G599" s="32">
        <v>0</v>
      </c>
      <c r="H599" s="32">
        <v>0</v>
      </c>
    </row>
    <row r="600" spans="1:8" ht="38.25" x14ac:dyDescent="0.2">
      <c r="A600" s="9">
        <v>588</v>
      </c>
      <c r="B600" s="21" t="s">
        <v>516</v>
      </c>
      <c r="C600" s="21" t="s">
        <v>542</v>
      </c>
      <c r="D600" s="21" t="s">
        <v>91</v>
      </c>
      <c r="E600" s="22" t="s">
        <v>92</v>
      </c>
      <c r="F600" s="32">
        <v>3653.4</v>
      </c>
      <c r="G600" s="32">
        <v>3793.2</v>
      </c>
      <c r="H600" s="32">
        <v>3944.9</v>
      </c>
    </row>
    <row r="601" spans="1:8" x14ac:dyDescent="0.2">
      <c r="A601" s="9">
        <v>589</v>
      </c>
      <c r="B601" s="21" t="s">
        <v>516</v>
      </c>
      <c r="C601" s="21" t="s">
        <v>542</v>
      </c>
      <c r="D601" s="21" t="s">
        <v>36</v>
      </c>
      <c r="E601" s="24" t="s">
        <v>37</v>
      </c>
      <c r="F601" s="32">
        <v>5035.9505200000003</v>
      </c>
      <c r="G601" s="32">
        <v>3559.9</v>
      </c>
      <c r="H601" s="32">
        <v>2690.6</v>
      </c>
    </row>
    <row r="602" spans="1:8" x14ac:dyDescent="0.2">
      <c r="A602" s="9">
        <v>590</v>
      </c>
      <c r="B602" s="21" t="s">
        <v>516</v>
      </c>
      <c r="C602" s="21" t="s">
        <v>542</v>
      </c>
      <c r="D602" s="21" t="s">
        <v>63</v>
      </c>
      <c r="E602" s="24" t="s">
        <v>64</v>
      </c>
      <c r="F602" s="32">
        <v>736.3</v>
      </c>
      <c r="G602" s="32">
        <v>685.5</v>
      </c>
      <c r="H602" s="32">
        <v>712.5</v>
      </c>
    </row>
    <row r="603" spans="1:8" x14ac:dyDescent="0.2">
      <c r="A603" s="9">
        <v>591</v>
      </c>
      <c r="B603" s="21" t="s">
        <v>516</v>
      </c>
      <c r="C603" s="21" t="s">
        <v>542</v>
      </c>
      <c r="D603" s="21" t="s">
        <v>93</v>
      </c>
      <c r="E603" s="28" t="s">
        <v>94</v>
      </c>
      <c r="F603" s="32">
        <v>0.9</v>
      </c>
      <c r="G603" s="32">
        <v>0.8</v>
      </c>
      <c r="H603" s="32">
        <v>0.7</v>
      </c>
    </row>
    <row r="604" spans="1:8" ht="25.5" x14ac:dyDescent="0.2">
      <c r="A604" s="9">
        <v>592</v>
      </c>
      <c r="B604" s="21" t="s">
        <v>516</v>
      </c>
      <c r="C604" s="21" t="s">
        <v>544</v>
      </c>
      <c r="D604" s="21"/>
      <c r="E604" s="28" t="s">
        <v>545</v>
      </c>
      <c r="F604" s="32">
        <f>SUM(F605:F605)</f>
        <v>1000</v>
      </c>
      <c r="G604" s="32">
        <f>SUM(G605:G605)</f>
        <v>1000</v>
      </c>
      <c r="H604" s="32">
        <f>SUM(H605:H605)</f>
        <v>1000</v>
      </c>
    </row>
    <row r="605" spans="1:8" x14ac:dyDescent="0.2">
      <c r="A605" s="9">
        <v>593</v>
      </c>
      <c r="B605" s="21" t="s">
        <v>516</v>
      </c>
      <c r="C605" s="21" t="s">
        <v>544</v>
      </c>
      <c r="D605" s="21" t="s">
        <v>502</v>
      </c>
      <c r="E605" s="52" t="s">
        <v>503</v>
      </c>
      <c r="F605" s="32">
        <v>1000</v>
      </c>
      <c r="G605" s="32">
        <v>1000</v>
      </c>
      <c r="H605" s="32">
        <v>1000</v>
      </c>
    </row>
    <row r="606" spans="1:8" ht="51" x14ac:dyDescent="0.2">
      <c r="A606" s="9">
        <v>594</v>
      </c>
      <c r="B606" s="21" t="s">
        <v>516</v>
      </c>
      <c r="C606" s="21" t="s">
        <v>546</v>
      </c>
      <c r="D606" s="21"/>
      <c r="E606" s="42" t="s">
        <v>547</v>
      </c>
      <c r="F606" s="32">
        <f>SUM(F607:F608)</f>
        <v>448.5</v>
      </c>
      <c r="G606" s="32">
        <f>SUM(G607:G608)</f>
        <v>701.5</v>
      </c>
      <c r="H606" s="32">
        <f>SUM(H607:H608)</f>
        <v>862.5</v>
      </c>
    </row>
    <row r="607" spans="1:8" x14ac:dyDescent="0.2">
      <c r="A607" s="9">
        <v>595</v>
      </c>
      <c r="B607" s="21" t="s">
        <v>516</v>
      </c>
      <c r="C607" s="21" t="s">
        <v>546</v>
      </c>
      <c r="D607" s="21" t="s">
        <v>405</v>
      </c>
      <c r="E607" s="24" t="s">
        <v>406</v>
      </c>
      <c r="F607" s="32">
        <v>0</v>
      </c>
      <c r="G607" s="32">
        <v>115</v>
      </c>
      <c r="H607" s="32">
        <v>230</v>
      </c>
    </row>
    <row r="608" spans="1:8" x14ac:dyDescent="0.2">
      <c r="A608" s="9">
        <v>596</v>
      </c>
      <c r="B608" s="21" t="s">
        <v>516</v>
      </c>
      <c r="C608" s="21" t="s">
        <v>546</v>
      </c>
      <c r="D608" s="21" t="s">
        <v>409</v>
      </c>
      <c r="E608" s="24" t="s">
        <v>410</v>
      </c>
      <c r="F608" s="32">
        <v>448.5</v>
      </c>
      <c r="G608" s="32">
        <v>586.5</v>
      </c>
      <c r="H608" s="32">
        <v>632.5</v>
      </c>
    </row>
    <row r="609" spans="1:8" x14ac:dyDescent="0.2">
      <c r="A609" s="9">
        <v>597</v>
      </c>
      <c r="B609" s="18" t="s">
        <v>516</v>
      </c>
      <c r="C609" s="18" t="s">
        <v>26</v>
      </c>
      <c r="D609" s="15"/>
      <c r="E609" s="19" t="s">
        <v>27</v>
      </c>
      <c r="F609" s="34">
        <f>F610+F613</f>
        <v>213.3655</v>
      </c>
      <c r="G609" s="34">
        <f>G610+G613</f>
        <v>0</v>
      </c>
      <c r="H609" s="34">
        <f>H610+H613</f>
        <v>0</v>
      </c>
    </row>
    <row r="610" spans="1:8" x14ac:dyDescent="0.2">
      <c r="A610" s="9">
        <v>598</v>
      </c>
      <c r="B610" s="21" t="s">
        <v>516</v>
      </c>
      <c r="C610" s="26" t="s">
        <v>50</v>
      </c>
      <c r="D610" s="26"/>
      <c r="E610" s="24" t="s">
        <v>51</v>
      </c>
      <c r="F610" s="32">
        <f>SUM(F611:F612)</f>
        <v>119.78399999999999</v>
      </c>
      <c r="G610" s="32">
        <f>SUM(G611:G612)</f>
        <v>0</v>
      </c>
      <c r="H610" s="32">
        <f>SUM(H611:H612)</f>
        <v>0</v>
      </c>
    </row>
    <row r="611" spans="1:8" ht="25.5" x14ac:dyDescent="0.2">
      <c r="A611" s="9">
        <v>599</v>
      </c>
      <c r="B611" s="21" t="s">
        <v>516</v>
      </c>
      <c r="C611" s="26" t="s">
        <v>50</v>
      </c>
      <c r="D611" s="26" t="s">
        <v>30</v>
      </c>
      <c r="E611" s="24" t="s">
        <v>31</v>
      </c>
      <c r="F611" s="32">
        <v>92</v>
      </c>
      <c r="G611" s="32">
        <v>0</v>
      </c>
      <c r="H611" s="32">
        <v>0</v>
      </c>
    </row>
    <row r="612" spans="1:8" ht="38.25" x14ac:dyDescent="0.2">
      <c r="A612" s="9">
        <v>600</v>
      </c>
      <c r="B612" s="21" t="s">
        <v>516</v>
      </c>
      <c r="C612" s="26" t="s">
        <v>50</v>
      </c>
      <c r="D612" s="26" t="s">
        <v>34</v>
      </c>
      <c r="E612" s="24" t="s">
        <v>35</v>
      </c>
      <c r="F612" s="32">
        <v>27.783999999999999</v>
      </c>
      <c r="G612" s="32">
        <v>0</v>
      </c>
      <c r="H612" s="32">
        <v>0</v>
      </c>
    </row>
    <row r="613" spans="1:8" ht="51" x14ac:dyDescent="0.2">
      <c r="A613" s="9">
        <v>601</v>
      </c>
      <c r="B613" s="21" t="s">
        <v>516</v>
      </c>
      <c r="C613" s="26" t="s">
        <v>38</v>
      </c>
      <c r="D613" s="26"/>
      <c r="E613" s="22" t="s">
        <v>39</v>
      </c>
      <c r="F613" s="32">
        <f>SUM(F614:F615)</f>
        <v>93.581500000000005</v>
      </c>
      <c r="G613" s="32">
        <f>SUM(G614:G615)</f>
        <v>0</v>
      </c>
      <c r="H613" s="32">
        <f>SUM(H614:H615)</f>
        <v>0</v>
      </c>
    </row>
    <row r="614" spans="1:8" ht="25.5" x14ac:dyDescent="0.2">
      <c r="A614" s="9">
        <v>602</v>
      </c>
      <c r="B614" s="21" t="s">
        <v>516</v>
      </c>
      <c r="C614" s="26" t="s">
        <v>38</v>
      </c>
      <c r="D614" s="26" t="s">
        <v>30</v>
      </c>
      <c r="E614" s="22" t="s">
        <v>31</v>
      </c>
      <c r="F614" s="32">
        <v>71.875</v>
      </c>
      <c r="G614" s="32">
        <v>0</v>
      </c>
      <c r="H614" s="32">
        <v>0</v>
      </c>
    </row>
    <row r="615" spans="1:8" ht="38.25" x14ac:dyDescent="0.2">
      <c r="A615" s="9">
        <v>603</v>
      </c>
      <c r="B615" s="21" t="s">
        <v>516</v>
      </c>
      <c r="C615" s="26" t="s">
        <v>38</v>
      </c>
      <c r="D615" s="26" t="s">
        <v>34</v>
      </c>
      <c r="E615" s="22" t="s">
        <v>35</v>
      </c>
      <c r="F615" s="32">
        <v>21.706499999999998</v>
      </c>
      <c r="G615" s="32">
        <v>0</v>
      </c>
      <c r="H615" s="32">
        <v>0</v>
      </c>
    </row>
    <row r="616" spans="1:8" ht="13.5" x14ac:dyDescent="0.25">
      <c r="A616" s="9">
        <v>604</v>
      </c>
      <c r="B616" s="44" t="s">
        <v>548</v>
      </c>
      <c r="C616" s="45"/>
      <c r="D616" s="45"/>
      <c r="E616" s="46" t="s">
        <v>549</v>
      </c>
      <c r="F616" s="47">
        <f>F617</f>
        <v>244430.33122999998</v>
      </c>
      <c r="G616" s="47">
        <f>G617</f>
        <v>200127.2</v>
      </c>
      <c r="H616" s="47">
        <f>H617</f>
        <v>208132.2</v>
      </c>
    </row>
    <row r="617" spans="1:8" x14ac:dyDescent="0.2">
      <c r="A617" s="9">
        <v>605</v>
      </c>
      <c r="B617" s="15" t="s">
        <v>550</v>
      </c>
      <c r="C617" s="15"/>
      <c r="D617" s="15"/>
      <c r="E617" s="16" t="s">
        <v>551</v>
      </c>
      <c r="F617" s="17">
        <f>F618+F640</f>
        <v>244430.33122999998</v>
      </c>
      <c r="G617" s="17">
        <f>G618+G640</f>
        <v>200127.2</v>
      </c>
      <c r="H617" s="17">
        <f>H618+H640</f>
        <v>208132.2</v>
      </c>
    </row>
    <row r="618" spans="1:8" ht="38.25" x14ac:dyDescent="0.2">
      <c r="A618" s="9">
        <v>606</v>
      </c>
      <c r="B618" s="18" t="s">
        <v>550</v>
      </c>
      <c r="C618" s="18" t="s">
        <v>347</v>
      </c>
      <c r="D618" s="18"/>
      <c r="E618" s="70" t="s">
        <v>348</v>
      </c>
      <c r="F618" s="20">
        <f>F619+F623</f>
        <v>243967.93122999999</v>
      </c>
      <c r="G618" s="20">
        <f>G619+G623</f>
        <v>200127.2</v>
      </c>
      <c r="H618" s="20">
        <f>H619+H623</f>
        <v>208132.2</v>
      </c>
    </row>
    <row r="619" spans="1:8" ht="40.5" x14ac:dyDescent="0.25">
      <c r="A619" s="9">
        <v>607</v>
      </c>
      <c r="B619" s="57" t="s">
        <v>550</v>
      </c>
      <c r="C619" s="57" t="s">
        <v>552</v>
      </c>
      <c r="D619" s="57"/>
      <c r="E619" s="58" t="s">
        <v>553</v>
      </c>
      <c r="F619" s="59">
        <f>F620</f>
        <v>979.8</v>
      </c>
      <c r="G619" s="59">
        <f>G620</f>
        <v>157</v>
      </c>
      <c r="H619" s="59">
        <f>H620</f>
        <v>163.19999999999999</v>
      </c>
    </row>
    <row r="620" spans="1:8" ht="26.25" x14ac:dyDescent="0.25">
      <c r="A620" s="9">
        <v>608</v>
      </c>
      <c r="B620" s="21" t="s">
        <v>550</v>
      </c>
      <c r="C620" s="21" t="s">
        <v>554</v>
      </c>
      <c r="D620" s="57"/>
      <c r="E620" s="52" t="s">
        <v>555</v>
      </c>
      <c r="F620" s="23">
        <f>F621+F622</f>
        <v>979.8</v>
      </c>
      <c r="G620" s="23">
        <f>G621+G622</f>
        <v>157</v>
      </c>
      <c r="H620" s="23">
        <f>H621+H622</f>
        <v>163.19999999999999</v>
      </c>
    </row>
    <row r="621" spans="1:8" x14ac:dyDescent="0.2">
      <c r="A621" s="9">
        <v>609</v>
      </c>
      <c r="B621" s="21" t="s">
        <v>550</v>
      </c>
      <c r="C621" s="21" t="s">
        <v>554</v>
      </c>
      <c r="D621" s="21" t="s">
        <v>36</v>
      </c>
      <c r="E621" s="24" t="s">
        <v>37</v>
      </c>
      <c r="F621" s="23">
        <v>909.8</v>
      </c>
      <c r="G621" s="23">
        <v>80</v>
      </c>
      <c r="H621" s="23">
        <v>83.2</v>
      </c>
    </row>
    <row r="622" spans="1:8" x14ac:dyDescent="0.2">
      <c r="A622" s="9">
        <v>610</v>
      </c>
      <c r="B622" s="21" t="s">
        <v>550</v>
      </c>
      <c r="C622" s="21" t="s">
        <v>554</v>
      </c>
      <c r="D622" s="21" t="s">
        <v>502</v>
      </c>
      <c r="E622" s="42" t="s">
        <v>503</v>
      </c>
      <c r="F622" s="23">
        <v>70</v>
      </c>
      <c r="G622" s="23">
        <v>77</v>
      </c>
      <c r="H622" s="23">
        <v>80</v>
      </c>
    </row>
    <row r="623" spans="1:8" ht="27" x14ac:dyDescent="0.25">
      <c r="A623" s="9">
        <v>611</v>
      </c>
      <c r="B623" s="57" t="s">
        <v>550</v>
      </c>
      <c r="C623" s="57" t="s">
        <v>556</v>
      </c>
      <c r="D623" s="57"/>
      <c r="E623" s="58" t="s">
        <v>557</v>
      </c>
      <c r="F623" s="59">
        <f>F624+F635+F638+F627+F633+F629+F631</f>
        <v>242988.13123</v>
      </c>
      <c r="G623" s="59">
        <f>G624+G635+G638+G627+G633+G629+G631</f>
        <v>199970.2</v>
      </c>
      <c r="H623" s="59">
        <f>H624+H635+H638+H627+H633+H629+H631</f>
        <v>207969</v>
      </c>
    </row>
    <row r="624" spans="1:8" ht="25.5" x14ac:dyDescent="0.2">
      <c r="A624" s="9">
        <v>612</v>
      </c>
      <c r="B624" s="21" t="s">
        <v>550</v>
      </c>
      <c r="C624" s="21" t="s">
        <v>558</v>
      </c>
      <c r="D624" s="21"/>
      <c r="E624" s="42" t="s">
        <v>559</v>
      </c>
      <c r="F624" s="23">
        <f>SUM(F625:F626)</f>
        <v>157696.73123</v>
      </c>
      <c r="G624" s="23">
        <f>SUM(G625:G626)</f>
        <v>136273.20000000001</v>
      </c>
      <c r="H624" s="23">
        <f>SUM(H625:H626)</f>
        <v>141724.1</v>
      </c>
    </row>
    <row r="625" spans="1:8" ht="51" x14ac:dyDescent="0.2">
      <c r="A625" s="9">
        <v>613</v>
      </c>
      <c r="B625" s="21" t="s">
        <v>550</v>
      </c>
      <c r="C625" s="21" t="s">
        <v>558</v>
      </c>
      <c r="D625" s="21" t="s">
        <v>407</v>
      </c>
      <c r="E625" s="24" t="s">
        <v>408</v>
      </c>
      <c r="F625" s="23">
        <v>152657.41200000001</v>
      </c>
      <c r="G625" s="23">
        <v>134688.20000000001</v>
      </c>
      <c r="H625" s="23">
        <v>140075.70000000001</v>
      </c>
    </row>
    <row r="626" spans="1:8" x14ac:dyDescent="0.2">
      <c r="A626" s="9">
        <v>614</v>
      </c>
      <c r="B626" s="21" t="s">
        <v>550</v>
      </c>
      <c r="C626" s="21" t="s">
        <v>558</v>
      </c>
      <c r="D626" s="21" t="s">
        <v>409</v>
      </c>
      <c r="E626" s="24" t="s">
        <v>410</v>
      </c>
      <c r="F626" s="23">
        <v>5039.3192300000001</v>
      </c>
      <c r="G626" s="23">
        <v>1585</v>
      </c>
      <c r="H626" s="23">
        <v>1648.4</v>
      </c>
    </row>
    <row r="627" spans="1:8" ht="63.75" x14ac:dyDescent="0.2">
      <c r="A627" s="9">
        <v>615</v>
      </c>
      <c r="B627" s="26" t="s">
        <v>550</v>
      </c>
      <c r="C627" s="21" t="s">
        <v>560</v>
      </c>
      <c r="D627" s="26"/>
      <c r="E627" s="22" t="s">
        <v>561</v>
      </c>
      <c r="F627" s="23">
        <f>F628</f>
        <v>3312.5</v>
      </c>
      <c r="G627" s="23">
        <f>G628</f>
        <v>0</v>
      </c>
      <c r="H627" s="23">
        <f>H628</f>
        <v>0</v>
      </c>
    </row>
    <row r="628" spans="1:8" ht="38.25" x14ac:dyDescent="0.2">
      <c r="A628" s="9">
        <v>616</v>
      </c>
      <c r="B628" s="26" t="s">
        <v>550</v>
      </c>
      <c r="C628" s="21" t="s">
        <v>560</v>
      </c>
      <c r="D628" s="26" t="s">
        <v>407</v>
      </c>
      <c r="E628" s="22" t="s">
        <v>562</v>
      </c>
      <c r="F628" s="23">
        <v>3312.5</v>
      </c>
      <c r="G628" s="23">
        <v>0</v>
      </c>
      <c r="H628" s="23">
        <v>0</v>
      </c>
    </row>
    <row r="629" spans="1:8" ht="63.75" x14ac:dyDescent="0.2">
      <c r="A629" s="9">
        <v>617</v>
      </c>
      <c r="B629" s="26" t="s">
        <v>550</v>
      </c>
      <c r="C629" s="21" t="s">
        <v>563</v>
      </c>
      <c r="D629" s="26"/>
      <c r="E629" s="42" t="s">
        <v>564</v>
      </c>
      <c r="F629" s="23">
        <f>F630</f>
        <v>9.9675999999999991</v>
      </c>
      <c r="G629" s="23">
        <f>G630</f>
        <v>0</v>
      </c>
      <c r="H629" s="23">
        <f>H630</f>
        <v>0</v>
      </c>
    </row>
    <row r="630" spans="1:8" ht="38.25" x14ac:dyDescent="0.2">
      <c r="A630" s="9">
        <v>618</v>
      </c>
      <c r="B630" s="26" t="s">
        <v>550</v>
      </c>
      <c r="C630" s="21" t="s">
        <v>563</v>
      </c>
      <c r="D630" s="26" t="s">
        <v>407</v>
      </c>
      <c r="E630" s="24" t="s">
        <v>562</v>
      </c>
      <c r="F630" s="23">
        <v>9.9675999999999991</v>
      </c>
      <c r="G630" s="23">
        <v>0</v>
      </c>
      <c r="H630" s="23">
        <v>0</v>
      </c>
    </row>
    <row r="631" spans="1:8" ht="63.75" x14ac:dyDescent="0.2">
      <c r="A631" s="9">
        <v>619</v>
      </c>
      <c r="B631" s="26" t="s">
        <v>550</v>
      </c>
      <c r="C631" s="21" t="s">
        <v>565</v>
      </c>
      <c r="D631" s="26"/>
      <c r="E631" s="42" t="s">
        <v>564</v>
      </c>
      <c r="F631" s="23">
        <f>F632</f>
        <v>6.8754</v>
      </c>
      <c r="G631" s="23">
        <f>G632</f>
        <v>0</v>
      </c>
      <c r="H631" s="23">
        <f>H632</f>
        <v>0</v>
      </c>
    </row>
    <row r="632" spans="1:8" ht="38.25" x14ac:dyDescent="0.2">
      <c r="A632" s="9">
        <v>620</v>
      </c>
      <c r="B632" s="26" t="s">
        <v>550</v>
      </c>
      <c r="C632" s="21" t="s">
        <v>565</v>
      </c>
      <c r="D632" s="26" t="s">
        <v>374</v>
      </c>
      <c r="E632" s="24" t="s">
        <v>375</v>
      </c>
      <c r="F632" s="23">
        <v>6.8754</v>
      </c>
      <c r="G632" s="23">
        <v>0</v>
      </c>
      <c r="H632" s="23">
        <v>0</v>
      </c>
    </row>
    <row r="633" spans="1:8" ht="63.75" x14ac:dyDescent="0.2">
      <c r="A633" s="9">
        <v>621</v>
      </c>
      <c r="B633" s="26" t="s">
        <v>550</v>
      </c>
      <c r="C633" s="21" t="s">
        <v>566</v>
      </c>
      <c r="D633" s="26"/>
      <c r="E633" s="22" t="s">
        <v>561</v>
      </c>
      <c r="F633" s="23">
        <f>F634</f>
        <v>2284.8000000000002</v>
      </c>
      <c r="G633" s="23">
        <f>G634</f>
        <v>0</v>
      </c>
      <c r="H633" s="23">
        <f>H634</f>
        <v>0</v>
      </c>
    </row>
    <row r="634" spans="1:8" ht="38.25" x14ac:dyDescent="0.2">
      <c r="A634" s="9">
        <v>622</v>
      </c>
      <c r="B634" s="26" t="s">
        <v>550</v>
      </c>
      <c r="C634" s="21" t="s">
        <v>566</v>
      </c>
      <c r="D634" s="26" t="s">
        <v>374</v>
      </c>
      <c r="E634" s="24" t="s">
        <v>375</v>
      </c>
      <c r="F634" s="23">
        <v>2284.8000000000002</v>
      </c>
      <c r="G634" s="23">
        <v>0</v>
      </c>
      <c r="H634" s="23">
        <v>0</v>
      </c>
    </row>
    <row r="635" spans="1:8" ht="38.25" x14ac:dyDescent="0.2">
      <c r="A635" s="9">
        <v>623</v>
      </c>
      <c r="B635" s="21" t="s">
        <v>550</v>
      </c>
      <c r="C635" s="21" t="s">
        <v>567</v>
      </c>
      <c r="D635" s="21"/>
      <c r="E635" s="42" t="s">
        <v>568</v>
      </c>
      <c r="F635" s="23">
        <f>SUM(F636:F637)</f>
        <v>79369.257000000012</v>
      </c>
      <c r="G635" s="23">
        <f>SUM(G636:G637)</f>
        <v>63697</v>
      </c>
      <c r="H635" s="23">
        <f>SUM(H636:H637)</f>
        <v>66244.899999999994</v>
      </c>
    </row>
    <row r="636" spans="1:8" ht="51" x14ac:dyDescent="0.2">
      <c r="A636" s="9">
        <v>624</v>
      </c>
      <c r="B636" s="21" t="s">
        <v>550</v>
      </c>
      <c r="C636" s="21" t="s">
        <v>567</v>
      </c>
      <c r="D636" s="21" t="s">
        <v>374</v>
      </c>
      <c r="E636" s="24" t="s">
        <v>404</v>
      </c>
      <c r="F636" s="23">
        <v>79340.100000000006</v>
      </c>
      <c r="G636" s="23">
        <v>63697</v>
      </c>
      <c r="H636" s="23">
        <v>66244.899999999994</v>
      </c>
    </row>
    <row r="637" spans="1:8" x14ac:dyDescent="0.2">
      <c r="A637" s="9">
        <v>625</v>
      </c>
      <c r="B637" s="21" t="s">
        <v>550</v>
      </c>
      <c r="C637" s="21" t="s">
        <v>567</v>
      </c>
      <c r="D637" s="21" t="s">
        <v>405</v>
      </c>
      <c r="E637" s="24" t="s">
        <v>406</v>
      </c>
      <c r="F637" s="23">
        <v>29.157</v>
      </c>
      <c r="G637" s="23">
        <v>0</v>
      </c>
      <c r="H637" s="23">
        <v>0</v>
      </c>
    </row>
    <row r="638" spans="1:8" ht="25.5" x14ac:dyDescent="0.2">
      <c r="A638" s="9">
        <v>626</v>
      </c>
      <c r="B638" s="26" t="s">
        <v>550</v>
      </c>
      <c r="C638" s="21" t="s">
        <v>569</v>
      </c>
      <c r="D638" s="26"/>
      <c r="E638" s="24" t="s">
        <v>570</v>
      </c>
      <c r="F638" s="23">
        <f>F639</f>
        <v>308</v>
      </c>
      <c r="G638" s="23">
        <f>G639</f>
        <v>0</v>
      </c>
      <c r="H638" s="23">
        <f>H639</f>
        <v>0</v>
      </c>
    </row>
    <row r="639" spans="1:8" x14ac:dyDescent="0.2">
      <c r="A639" s="9">
        <v>627</v>
      </c>
      <c r="B639" s="26" t="s">
        <v>550</v>
      </c>
      <c r="C639" s="21" t="s">
        <v>569</v>
      </c>
      <c r="D639" s="26" t="s">
        <v>405</v>
      </c>
      <c r="E639" s="24" t="s">
        <v>406</v>
      </c>
      <c r="F639" s="23">
        <v>308</v>
      </c>
      <c r="G639" s="23">
        <v>0</v>
      </c>
      <c r="H639" s="23">
        <v>0</v>
      </c>
    </row>
    <row r="640" spans="1:8" x14ac:dyDescent="0.2">
      <c r="A640" s="9">
        <v>628</v>
      </c>
      <c r="B640" s="31" t="s">
        <v>550</v>
      </c>
      <c r="C640" s="31" t="s">
        <v>26</v>
      </c>
      <c r="D640" s="31"/>
      <c r="E640" s="54" t="s">
        <v>27</v>
      </c>
      <c r="F640" s="20">
        <f>F641+F643</f>
        <v>462.4</v>
      </c>
      <c r="G640" s="20">
        <f>G641+G643</f>
        <v>0</v>
      </c>
      <c r="H640" s="20">
        <f>H641+H643</f>
        <v>0</v>
      </c>
    </row>
    <row r="641" spans="1:8" ht="51" x14ac:dyDescent="0.2">
      <c r="A641" s="9">
        <v>629</v>
      </c>
      <c r="B641" s="26" t="s">
        <v>550</v>
      </c>
      <c r="C641" s="21" t="s">
        <v>571</v>
      </c>
      <c r="D641" s="26"/>
      <c r="E641" s="24" t="s">
        <v>572</v>
      </c>
      <c r="F641" s="23">
        <f>F642</f>
        <v>212.4</v>
      </c>
      <c r="G641" s="23">
        <f>G642</f>
        <v>0</v>
      </c>
      <c r="H641" s="23">
        <f>H642</f>
        <v>0</v>
      </c>
    </row>
    <row r="642" spans="1:8" x14ac:dyDescent="0.2">
      <c r="A642" s="9">
        <v>630</v>
      </c>
      <c r="B642" s="26" t="s">
        <v>550</v>
      </c>
      <c r="C642" s="21" t="s">
        <v>571</v>
      </c>
      <c r="D642" s="26" t="s">
        <v>409</v>
      </c>
      <c r="E642" s="24" t="s">
        <v>410</v>
      </c>
      <c r="F642" s="23">
        <v>212.4</v>
      </c>
      <c r="G642" s="23">
        <v>0</v>
      </c>
      <c r="H642" s="23">
        <v>0</v>
      </c>
    </row>
    <row r="643" spans="1:8" ht="38.25" x14ac:dyDescent="0.2">
      <c r="A643" s="9">
        <v>631</v>
      </c>
      <c r="B643" s="26" t="s">
        <v>550</v>
      </c>
      <c r="C643" s="21" t="s">
        <v>573</v>
      </c>
      <c r="D643" s="26"/>
      <c r="E643" s="24" t="s">
        <v>574</v>
      </c>
      <c r="F643" s="23">
        <f>F644</f>
        <v>250</v>
      </c>
      <c r="G643" s="23">
        <f>G644</f>
        <v>0</v>
      </c>
      <c r="H643" s="23">
        <f>H644</f>
        <v>0</v>
      </c>
    </row>
    <row r="644" spans="1:8" x14ac:dyDescent="0.2">
      <c r="A644" s="9">
        <v>632</v>
      </c>
      <c r="B644" s="26" t="s">
        <v>550</v>
      </c>
      <c r="C644" s="21" t="s">
        <v>573</v>
      </c>
      <c r="D644" s="26" t="s">
        <v>409</v>
      </c>
      <c r="E644" s="24" t="s">
        <v>410</v>
      </c>
      <c r="F644" s="23">
        <v>250</v>
      </c>
      <c r="G644" s="23">
        <v>0</v>
      </c>
      <c r="H644" s="23">
        <v>0</v>
      </c>
    </row>
    <row r="645" spans="1:8" ht="13.5" x14ac:dyDescent="0.25">
      <c r="A645" s="9">
        <v>633</v>
      </c>
      <c r="B645" s="44" t="s">
        <v>575</v>
      </c>
      <c r="C645" s="45"/>
      <c r="D645" s="45"/>
      <c r="E645" s="46" t="s">
        <v>576</v>
      </c>
      <c r="F645" s="47">
        <f>F646+F650+F693+F676</f>
        <v>202362.04155999998</v>
      </c>
      <c r="G645" s="47">
        <f>G646+G650+G693+G676</f>
        <v>191348.5</v>
      </c>
      <c r="H645" s="47">
        <f>H646+H650+H693+H676</f>
        <v>197514.19999999998</v>
      </c>
    </row>
    <row r="646" spans="1:8" x14ac:dyDescent="0.2">
      <c r="A646" s="9">
        <v>634</v>
      </c>
      <c r="B646" s="15" t="s">
        <v>577</v>
      </c>
      <c r="C646" s="15"/>
      <c r="D646" s="15"/>
      <c r="E646" s="16" t="s">
        <v>578</v>
      </c>
      <c r="F646" s="17">
        <f>F647</f>
        <v>9914.9919699999991</v>
      </c>
      <c r="G646" s="17">
        <f t="shared" ref="G646:H648" si="18">G647</f>
        <v>10560.400000000001</v>
      </c>
      <c r="H646" s="17">
        <f t="shared" si="18"/>
        <v>10982.799999999997</v>
      </c>
    </row>
    <row r="647" spans="1:8" x14ac:dyDescent="0.2">
      <c r="A647" s="9">
        <v>635</v>
      </c>
      <c r="B647" s="18" t="s">
        <v>577</v>
      </c>
      <c r="C647" s="18" t="s">
        <v>26</v>
      </c>
      <c r="D647" s="15"/>
      <c r="E647" s="19" t="s">
        <v>27</v>
      </c>
      <c r="F647" s="20">
        <f>F648</f>
        <v>9914.9919699999991</v>
      </c>
      <c r="G647" s="20">
        <f t="shared" si="18"/>
        <v>10560.400000000001</v>
      </c>
      <c r="H647" s="20">
        <f t="shared" si="18"/>
        <v>10982.799999999997</v>
      </c>
    </row>
    <row r="648" spans="1:8" x14ac:dyDescent="0.2">
      <c r="A648" s="9">
        <v>636</v>
      </c>
      <c r="B648" s="21" t="s">
        <v>577</v>
      </c>
      <c r="C648" s="21" t="s">
        <v>579</v>
      </c>
      <c r="D648" s="21"/>
      <c r="E648" s="22" t="s">
        <v>580</v>
      </c>
      <c r="F648" s="23">
        <f>F649</f>
        <v>9914.9919699999991</v>
      </c>
      <c r="G648" s="23">
        <f t="shared" si="18"/>
        <v>10560.400000000001</v>
      </c>
      <c r="H648" s="23">
        <f t="shared" si="18"/>
        <v>10982.799999999997</v>
      </c>
    </row>
    <row r="649" spans="1:8" x14ac:dyDescent="0.2">
      <c r="A649" s="9">
        <v>637</v>
      </c>
      <c r="B649" s="33" t="s">
        <v>577</v>
      </c>
      <c r="C649" s="21" t="s">
        <v>579</v>
      </c>
      <c r="D649" s="33" t="s">
        <v>581</v>
      </c>
      <c r="E649" s="113" t="s">
        <v>582</v>
      </c>
      <c r="F649" s="23">
        <v>9914.9919699999991</v>
      </c>
      <c r="G649" s="23">
        <v>10560.400000000001</v>
      </c>
      <c r="H649" s="23">
        <v>10982.799999999997</v>
      </c>
    </row>
    <row r="650" spans="1:8" x14ac:dyDescent="0.2">
      <c r="A650" s="9">
        <v>638</v>
      </c>
      <c r="B650" s="15" t="s">
        <v>583</v>
      </c>
      <c r="C650" s="15"/>
      <c r="D650" s="15"/>
      <c r="E650" s="16" t="s">
        <v>584</v>
      </c>
      <c r="F650" s="17">
        <f>F655+F651</f>
        <v>166575.16999999998</v>
      </c>
      <c r="G650" s="17">
        <f>G655+G651</f>
        <v>160884.4</v>
      </c>
      <c r="H650" s="17">
        <f>H655+H651</f>
        <v>166213.29999999999</v>
      </c>
    </row>
    <row r="651" spans="1:8" ht="51" x14ac:dyDescent="0.2">
      <c r="A651" s="9">
        <v>639</v>
      </c>
      <c r="B651" s="18" t="s">
        <v>583</v>
      </c>
      <c r="C651" s="18" t="s">
        <v>585</v>
      </c>
      <c r="D651" s="18"/>
      <c r="E651" s="65" t="s">
        <v>586</v>
      </c>
      <c r="F651" s="20">
        <f>F652</f>
        <v>105</v>
      </c>
      <c r="G651" s="20">
        <f t="shared" ref="G651:H653" si="19">G652</f>
        <v>109.2</v>
      </c>
      <c r="H651" s="20">
        <f t="shared" si="19"/>
        <v>113.6</v>
      </c>
    </row>
    <row r="652" spans="1:8" ht="27" x14ac:dyDescent="0.25">
      <c r="A652" s="9">
        <v>640</v>
      </c>
      <c r="B652" s="57" t="s">
        <v>583</v>
      </c>
      <c r="C652" s="57" t="s">
        <v>587</v>
      </c>
      <c r="D652" s="57"/>
      <c r="E652" s="66" t="s">
        <v>588</v>
      </c>
      <c r="F652" s="59">
        <f>F653</f>
        <v>105</v>
      </c>
      <c r="G652" s="59">
        <f t="shared" si="19"/>
        <v>109.2</v>
      </c>
      <c r="H652" s="59">
        <f t="shared" si="19"/>
        <v>113.6</v>
      </c>
    </row>
    <row r="653" spans="1:8" ht="25.5" x14ac:dyDescent="0.2">
      <c r="A653" s="9">
        <v>641</v>
      </c>
      <c r="B653" s="21" t="s">
        <v>583</v>
      </c>
      <c r="C653" s="21" t="s">
        <v>589</v>
      </c>
      <c r="D653" s="21"/>
      <c r="E653" s="22" t="s">
        <v>590</v>
      </c>
      <c r="F653" s="23">
        <f>F654</f>
        <v>105</v>
      </c>
      <c r="G653" s="23">
        <f t="shared" si="19"/>
        <v>109.2</v>
      </c>
      <c r="H653" s="23">
        <f t="shared" si="19"/>
        <v>113.6</v>
      </c>
    </row>
    <row r="654" spans="1:8" ht="51" x14ac:dyDescent="0.2">
      <c r="A654" s="9">
        <v>642</v>
      </c>
      <c r="B654" s="21" t="s">
        <v>583</v>
      </c>
      <c r="C654" s="21" t="s">
        <v>589</v>
      </c>
      <c r="D654" s="21" t="s">
        <v>206</v>
      </c>
      <c r="E654" s="22" t="s">
        <v>207</v>
      </c>
      <c r="F654" s="23">
        <v>105</v>
      </c>
      <c r="G654" s="23">
        <v>109.2</v>
      </c>
      <c r="H654" s="23">
        <v>113.6</v>
      </c>
    </row>
    <row r="655" spans="1:8" x14ac:dyDescent="0.2">
      <c r="A655" s="9">
        <v>643</v>
      </c>
      <c r="B655" s="18" t="s">
        <v>583</v>
      </c>
      <c r="C655" s="18" t="s">
        <v>26</v>
      </c>
      <c r="D655" s="18"/>
      <c r="E655" s="19" t="s">
        <v>27</v>
      </c>
      <c r="F655" s="20">
        <f>F656+F659+F662+F665+F668+F670+F672+F674</f>
        <v>166470.16999999998</v>
      </c>
      <c r="G655" s="20">
        <f>G656+G659+G662+G665+G668+G670+G672+G674</f>
        <v>160775.19999999998</v>
      </c>
      <c r="H655" s="20">
        <f>H656+H659+H662+H665+H668+H670+H672+H674</f>
        <v>166099.69999999998</v>
      </c>
    </row>
    <row r="656" spans="1:8" x14ac:dyDescent="0.2">
      <c r="A656" s="9">
        <v>644</v>
      </c>
      <c r="B656" s="21" t="s">
        <v>583</v>
      </c>
      <c r="C656" s="21" t="s">
        <v>591</v>
      </c>
      <c r="D656" s="21"/>
      <c r="E656" s="42" t="s">
        <v>592</v>
      </c>
      <c r="F656" s="23">
        <f>SUM(F657:F658)</f>
        <v>480.87</v>
      </c>
      <c r="G656" s="23">
        <f>SUM(G657:G658)</f>
        <v>390</v>
      </c>
      <c r="H656" s="23">
        <f>SUM(H657:H658)</f>
        <v>405.59999999999997</v>
      </c>
    </row>
    <row r="657" spans="1:8" x14ac:dyDescent="0.2">
      <c r="A657" s="9">
        <v>645</v>
      </c>
      <c r="B657" s="21" t="s">
        <v>583</v>
      </c>
      <c r="C657" s="21" t="s">
        <v>591</v>
      </c>
      <c r="D657" s="21" t="s">
        <v>36</v>
      </c>
      <c r="E657" s="24" t="s">
        <v>37</v>
      </c>
      <c r="F657" s="23">
        <v>133.41200000000001</v>
      </c>
      <c r="G657" s="23">
        <v>56.2</v>
      </c>
      <c r="H657" s="23">
        <v>58.4</v>
      </c>
    </row>
    <row r="658" spans="1:8" ht="25.5" x14ac:dyDescent="0.2">
      <c r="A658" s="9">
        <v>646</v>
      </c>
      <c r="B658" s="21" t="s">
        <v>583</v>
      </c>
      <c r="C658" s="21" t="s">
        <v>591</v>
      </c>
      <c r="D658" s="21" t="s">
        <v>593</v>
      </c>
      <c r="E658" s="22" t="s">
        <v>594</v>
      </c>
      <c r="F658" s="23">
        <v>347.45800000000003</v>
      </c>
      <c r="G658" s="23">
        <v>333.8</v>
      </c>
      <c r="H658" s="23">
        <v>347.2</v>
      </c>
    </row>
    <row r="659" spans="1:8" ht="51" x14ac:dyDescent="0.2">
      <c r="A659" s="9">
        <v>647</v>
      </c>
      <c r="B659" s="21" t="s">
        <v>583</v>
      </c>
      <c r="C659" s="21" t="s">
        <v>595</v>
      </c>
      <c r="D659" s="21"/>
      <c r="E659" s="42" t="s">
        <v>596</v>
      </c>
      <c r="F659" s="23">
        <f>SUM(F660:F661)</f>
        <v>32932.1</v>
      </c>
      <c r="G659" s="23">
        <f>SUM(G660:G661)</f>
        <v>30274</v>
      </c>
      <c r="H659" s="23">
        <f>SUM(H660:H661)</f>
        <v>30266.9</v>
      </c>
    </row>
    <row r="660" spans="1:8" x14ac:dyDescent="0.2">
      <c r="A660" s="9">
        <v>648</v>
      </c>
      <c r="B660" s="21" t="s">
        <v>583</v>
      </c>
      <c r="C660" s="21" t="s">
        <v>595</v>
      </c>
      <c r="D660" s="21" t="s">
        <v>36</v>
      </c>
      <c r="E660" s="24" t="s">
        <v>37</v>
      </c>
      <c r="F660" s="23">
        <v>367.87094999999999</v>
      </c>
      <c r="G660" s="23">
        <v>289.39999999999998</v>
      </c>
      <c r="H660" s="23">
        <v>289.39999999999998</v>
      </c>
    </row>
    <row r="661" spans="1:8" ht="25.5" x14ac:dyDescent="0.2">
      <c r="A661" s="9">
        <v>649</v>
      </c>
      <c r="B661" s="21" t="s">
        <v>583</v>
      </c>
      <c r="C661" s="21" t="s">
        <v>595</v>
      </c>
      <c r="D661" s="21" t="s">
        <v>597</v>
      </c>
      <c r="E661" s="24" t="s">
        <v>598</v>
      </c>
      <c r="F661" s="23">
        <v>32564.229050000002</v>
      </c>
      <c r="G661" s="23">
        <v>29984.6</v>
      </c>
      <c r="H661" s="23">
        <v>29977.5</v>
      </c>
    </row>
    <row r="662" spans="1:8" ht="38.25" x14ac:dyDescent="0.2">
      <c r="A662" s="9">
        <v>650</v>
      </c>
      <c r="B662" s="21" t="s">
        <v>583</v>
      </c>
      <c r="C662" s="21" t="s">
        <v>599</v>
      </c>
      <c r="D662" s="21"/>
      <c r="E662" s="52" t="s">
        <v>600</v>
      </c>
      <c r="F662" s="23">
        <f>SUM(F663:F664)</f>
        <v>38621.599999999999</v>
      </c>
      <c r="G662" s="23">
        <f>SUM(G663:G664)</f>
        <v>40165.899999999994</v>
      </c>
      <c r="H662" s="23">
        <f>SUM(H663:H664)</f>
        <v>41791.1</v>
      </c>
    </row>
    <row r="663" spans="1:8" x14ac:dyDescent="0.2">
      <c r="A663" s="9">
        <v>651</v>
      </c>
      <c r="B663" s="21" t="s">
        <v>583</v>
      </c>
      <c r="C663" s="21" t="s">
        <v>599</v>
      </c>
      <c r="D663" s="21" t="s">
        <v>36</v>
      </c>
      <c r="E663" s="24" t="s">
        <v>37</v>
      </c>
      <c r="F663" s="23">
        <v>386.2</v>
      </c>
      <c r="G663" s="23">
        <v>401.7</v>
      </c>
      <c r="H663" s="23">
        <v>417.9</v>
      </c>
    </row>
    <row r="664" spans="1:8" ht="25.5" x14ac:dyDescent="0.2">
      <c r="A664" s="9">
        <v>652</v>
      </c>
      <c r="B664" s="21" t="s">
        <v>583</v>
      </c>
      <c r="C664" s="21" t="s">
        <v>599</v>
      </c>
      <c r="D664" s="21" t="s">
        <v>597</v>
      </c>
      <c r="E664" s="24" t="s">
        <v>598</v>
      </c>
      <c r="F664" s="23">
        <v>38235.4</v>
      </c>
      <c r="G664" s="23">
        <v>39764.199999999997</v>
      </c>
      <c r="H664" s="23">
        <v>41373.199999999997</v>
      </c>
    </row>
    <row r="665" spans="1:8" ht="51" x14ac:dyDescent="0.2">
      <c r="A665" s="9">
        <v>653</v>
      </c>
      <c r="B665" s="21" t="s">
        <v>583</v>
      </c>
      <c r="C665" s="21" t="s">
        <v>601</v>
      </c>
      <c r="D665" s="21"/>
      <c r="E665" s="42" t="s">
        <v>602</v>
      </c>
      <c r="F665" s="23">
        <f>SUM(F666:F667)</f>
        <v>82917.799999999988</v>
      </c>
      <c r="G665" s="23">
        <f>SUM(G666:G667)</f>
        <v>86235</v>
      </c>
      <c r="H665" s="23">
        <f>SUM(H666:H667)</f>
        <v>89730.9</v>
      </c>
    </row>
    <row r="666" spans="1:8" x14ac:dyDescent="0.2">
      <c r="A666" s="9">
        <v>654</v>
      </c>
      <c r="B666" s="21" t="s">
        <v>583</v>
      </c>
      <c r="C666" s="21" t="s">
        <v>601</v>
      </c>
      <c r="D666" s="21" t="s">
        <v>36</v>
      </c>
      <c r="E666" s="24" t="s">
        <v>37</v>
      </c>
      <c r="F666" s="23">
        <v>982.9</v>
      </c>
      <c r="G666" s="23">
        <v>1039</v>
      </c>
      <c r="H666" s="23">
        <v>1079.9000000000001</v>
      </c>
    </row>
    <row r="667" spans="1:8" ht="25.5" x14ac:dyDescent="0.2">
      <c r="A667" s="9">
        <v>655</v>
      </c>
      <c r="B667" s="21" t="s">
        <v>583</v>
      </c>
      <c r="C667" s="21" t="s">
        <v>601</v>
      </c>
      <c r="D667" s="21" t="s">
        <v>597</v>
      </c>
      <c r="E667" s="22" t="s">
        <v>594</v>
      </c>
      <c r="F667" s="23">
        <v>81934.899999999994</v>
      </c>
      <c r="G667" s="23">
        <v>85196</v>
      </c>
      <c r="H667" s="23">
        <v>88651</v>
      </c>
    </row>
    <row r="668" spans="1:8" ht="63.75" x14ac:dyDescent="0.2">
      <c r="A668" s="9">
        <v>656</v>
      </c>
      <c r="B668" s="26" t="s">
        <v>583</v>
      </c>
      <c r="C668" s="26" t="s">
        <v>603</v>
      </c>
      <c r="D668" s="26"/>
      <c r="E668" s="52" t="s">
        <v>604</v>
      </c>
      <c r="F668" s="23">
        <f>F669</f>
        <v>518.5</v>
      </c>
      <c r="G668" s="23">
        <f>G669</f>
        <v>590.29999999999995</v>
      </c>
      <c r="H668" s="23">
        <f>H669</f>
        <v>660.4</v>
      </c>
    </row>
    <row r="669" spans="1:8" ht="25.5" x14ac:dyDescent="0.2">
      <c r="A669" s="9">
        <v>657</v>
      </c>
      <c r="B669" s="26" t="s">
        <v>583</v>
      </c>
      <c r="C669" s="26" t="s">
        <v>603</v>
      </c>
      <c r="D669" s="26" t="s">
        <v>597</v>
      </c>
      <c r="E669" s="24" t="s">
        <v>598</v>
      </c>
      <c r="F669" s="23">
        <v>518.5</v>
      </c>
      <c r="G669" s="23">
        <v>590.29999999999995</v>
      </c>
      <c r="H669" s="23">
        <v>660.4</v>
      </c>
    </row>
    <row r="670" spans="1:8" ht="51" x14ac:dyDescent="0.2">
      <c r="A670" s="9">
        <v>658</v>
      </c>
      <c r="B670" s="26" t="s">
        <v>583</v>
      </c>
      <c r="C670" s="26" t="s">
        <v>605</v>
      </c>
      <c r="D670" s="26"/>
      <c r="E670" s="52" t="s">
        <v>606</v>
      </c>
      <c r="F670" s="23">
        <f>F671</f>
        <v>3000</v>
      </c>
      <c r="G670" s="23">
        <f>G671</f>
        <v>3120</v>
      </c>
      <c r="H670" s="23">
        <f>H671</f>
        <v>3244.8</v>
      </c>
    </row>
    <row r="671" spans="1:8" ht="25.5" x14ac:dyDescent="0.2">
      <c r="A671" s="9">
        <v>659</v>
      </c>
      <c r="B671" s="26" t="s">
        <v>583</v>
      </c>
      <c r="C671" s="26" t="s">
        <v>605</v>
      </c>
      <c r="D671" s="26" t="s">
        <v>597</v>
      </c>
      <c r="E671" s="24" t="s">
        <v>598</v>
      </c>
      <c r="F671" s="23">
        <v>3000</v>
      </c>
      <c r="G671" s="23">
        <v>3120</v>
      </c>
      <c r="H671" s="23">
        <v>3244.8</v>
      </c>
    </row>
    <row r="672" spans="1:8" x14ac:dyDescent="0.2">
      <c r="A672" s="9">
        <v>660</v>
      </c>
      <c r="B672" s="26" t="s">
        <v>583</v>
      </c>
      <c r="C672" s="26" t="s">
        <v>607</v>
      </c>
      <c r="D672" s="26"/>
      <c r="E672" s="24" t="s">
        <v>51</v>
      </c>
      <c r="F672" s="23">
        <f>F673</f>
        <v>1900</v>
      </c>
      <c r="G672" s="23">
        <f>G673</f>
        <v>0</v>
      </c>
      <c r="H672" s="23">
        <f>H673</f>
        <v>0</v>
      </c>
    </row>
    <row r="673" spans="1:8" ht="25.5" x14ac:dyDescent="0.2">
      <c r="A673" s="9">
        <v>661</v>
      </c>
      <c r="B673" s="26" t="s">
        <v>583</v>
      </c>
      <c r="C673" s="26" t="s">
        <v>607</v>
      </c>
      <c r="D673" s="26" t="s">
        <v>593</v>
      </c>
      <c r="E673" s="22" t="s">
        <v>594</v>
      </c>
      <c r="F673" s="23">
        <v>1900</v>
      </c>
      <c r="G673" s="23">
        <v>0</v>
      </c>
      <c r="H673" s="23">
        <v>0</v>
      </c>
    </row>
    <row r="674" spans="1:8" ht="63.75" x14ac:dyDescent="0.2">
      <c r="A674" s="9">
        <v>662</v>
      </c>
      <c r="B674" s="26" t="s">
        <v>583</v>
      </c>
      <c r="C674" s="26" t="s">
        <v>608</v>
      </c>
      <c r="D674" s="26"/>
      <c r="E674" s="22" t="s">
        <v>609</v>
      </c>
      <c r="F674" s="23">
        <f>F675</f>
        <v>6099.3</v>
      </c>
      <c r="G674" s="23">
        <f>G675</f>
        <v>0</v>
      </c>
      <c r="H674" s="23">
        <f>H675</f>
        <v>0</v>
      </c>
    </row>
    <row r="675" spans="1:8" ht="25.5" x14ac:dyDescent="0.2">
      <c r="A675" s="9">
        <v>663</v>
      </c>
      <c r="B675" s="26" t="s">
        <v>583</v>
      </c>
      <c r="C675" s="26" t="s">
        <v>608</v>
      </c>
      <c r="D675" s="26" t="s">
        <v>597</v>
      </c>
      <c r="E675" s="24" t="s">
        <v>598</v>
      </c>
      <c r="F675" s="23">
        <v>6099.3</v>
      </c>
      <c r="G675" s="23">
        <v>0</v>
      </c>
      <c r="H675" s="23">
        <v>0</v>
      </c>
    </row>
    <row r="676" spans="1:8" x14ac:dyDescent="0.2">
      <c r="A676" s="9">
        <v>664</v>
      </c>
      <c r="B676" s="15" t="s">
        <v>610</v>
      </c>
      <c r="C676" s="15"/>
      <c r="D676" s="15"/>
      <c r="E676" s="114" t="s">
        <v>611</v>
      </c>
      <c r="F676" s="17">
        <f>F677+F681+F690</f>
        <v>10665.88034</v>
      </c>
      <c r="G676" s="17">
        <f>G677+G681+G690</f>
        <v>7389.1</v>
      </c>
      <c r="H676" s="17">
        <f>H677+H681+H690</f>
        <v>7367.9</v>
      </c>
    </row>
    <row r="677" spans="1:8" ht="38.25" x14ac:dyDescent="0.2">
      <c r="A677" s="9">
        <v>665</v>
      </c>
      <c r="B677" s="18" t="s">
        <v>610</v>
      </c>
      <c r="C677" s="89" t="s">
        <v>398</v>
      </c>
      <c r="D677" s="21"/>
      <c r="E677" s="90" t="s">
        <v>399</v>
      </c>
      <c r="F677" s="20">
        <f>F678</f>
        <v>663.9</v>
      </c>
      <c r="G677" s="20">
        <f t="shared" ref="G677:H679" si="20">G678</f>
        <v>690.5</v>
      </c>
      <c r="H677" s="20">
        <f t="shared" si="20"/>
        <v>718.2</v>
      </c>
    </row>
    <row r="678" spans="1:8" ht="27" x14ac:dyDescent="0.25">
      <c r="A678" s="9">
        <v>666</v>
      </c>
      <c r="B678" s="57" t="s">
        <v>610</v>
      </c>
      <c r="C678" s="92" t="s">
        <v>433</v>
      </c>
      <c r="D678" s="21"/>
      <c r="E678" s="58" t="s">
        <v>434</v>
      </c>
      <c r="F678" s="59">
        <f>F679</f>
        <v>663.9</v>
      </c>
      <c r="G678" s="59">
        <f t="shared" si="20"/>
        <v>690.5</v>
      </c>
      <c r="H678" s="59">
        <f t="shared" si="20"/>
        <v>718.2</v>
      </c>
    </row>
    <row r="679" spans="1:8" ht="25.5" x14ac:dyDescent="0.2">
      <c r="A679" s="9">
        <v>667</v>
      </c>
      <c r="B679" s="21" t="s">
        <v>610</v>
      </c>
      <c r="C679" s="97" t="s">
        <v>449</v>
      </c>
      <c r="D679" s="21"/>
      <c r="E679" s="28" t="s">
        <v>612</v>
      </c>
      <c r="F679" s="23">
        <f>F680</f>
        <v>663.9</v>
      </c>
      <c r="G679" s="23">
        <f t="shared" si="20"/>
        <v>690.5</v>
      </c>
      <c r="H679" s="23">
        <f t="shared" si="20"/>
        <v>718.2</v>
      </c>
    </row>
    <row r="680" spans="1:8" ht="25.5" x14ac:dyDescent="0.2">
      <c r="A680" s="9">
        <v>668</v>
      </c>
      <c r="B680" s="21" t="s">
        <v>610</v>
      </c>
      <c r="C680" s="97" t="s">
        <v>449</v>
      </c>
      <c r="D680" s="21" t="s">
        <v>597</v>
      </c>
      <c r="E680" s="24" t="s">
        <v>598</v>
      </c>
      <c r="F680" s="23">
        <v>663.9</v>
      </c>
      <c r="G680" s="23">
        <v>690.5</v>
      </c>
      <c r="H680" s="23">
        <v>718.2</v>
      </c>
    </row>
    <row r="681" spans="1:8" ht="38.25" x14ac:dyDescent="0.2">
      <c r="A681" s="9">
        <v>669</v>
      </c>
      <c r="B681" s="18" t="s">
        <v>610</v>
      </c>
      <c r="C681" s="31" t="s">
        <v>159</v>
      </c>
      <c r="D681" s="18"/>
      <c r="E681" s="56" t="s">
        <v>160</v>
      </c>
      <c r="F681" s="20">
        <f>F682+F685</f>
        <v>9489.1123399999997</v>
      </c>
      <c r="G681" s="20">
        <f>G682+G685</f>
        <v>6698.6</v>
      </c>
      <c r="H681" s="20">
        <f>H682+H685</f>
        <v>6649.7</v>
      </c>
    </row>
    <row r="682" spans="1:8" ht="13.5" x14ac:dyDescent="0.25">
      <c r="A682" s="9">
        <v>670</v>
      </c>
      <c r="B682" s="57" t="s">
        <v>610</v>
      </c>
      <c r="C682" s="74" t="s">
        <v>613</v>
      </c>
      <c r="D682" s="57"/>
      <c r="E682" s="58" t="s">
        <v>614</v>
      </c>
      <c r="F682" s="59">
        <f t="shared" ref="F682:H683" si="21">F683</f>
        <v>8112.7023399999998</v>
      </c>
      <c r="G682" s="59">
        <f t="shared" si="21"/>
        <v>6183.8</v>
      </c>
      <c r="H682" s="59">
        <f t="shared" si="21"/>
        <v>6132.7</v>
      </c>
    </row>
    <row r="683" spans="1:8" ht="25.5" x14ac:dyDescent="0.2">
      <c r="A683" s="9">
        <v>671</v>
      </c>
      <c r="B683" s="26" t="s">
        <v>610</v>
      </c>
      <c r="C683" s="26" t="s">
        <v>615</v>
      </c>
      <c r="D683" s="26"/>
      <c r="E683" s="24" t="s">
        <v>616</v>
      </c>
      <c r="F683" s="23">
        <f t="shared" si="21"/>
        <v>8112.7023399999998</v>
      </c>
      <c r="G683" s="23">
        <f t="shared" si="21"/>
        <v>6183.8</v>
      </c>
      <c r="H683" s="23">
        <f t="shared" si="21"/>
        <v>6132.7</v>
      </c>
    </row>
    <row r="684" spans="1:8" x14ac:dyDescent="0.2">
      <c r="A684" s="9">
        <v>672</v>
      </c>
      <c r="B684" s="26" t="s">
        <v>610</v>
      </c>
      <c r="C684" s="26" t="s">
        <v>615</v>
      </c>
      <c r="D684" s="26" t="s">
        <v>617</v>
      </c>
      <c r="E684" s="24" t="s">
        <v>618</v>
      </c>
      <c r="F684" s="23">
        <v>8112.7023399999998</v>
      </c>
      <c r="G684" s="23">
        <v>6183.8</v>
      </c>
      <c r="H684" s="23">
        <v>6132.7</v>
      </c>
    </row>
    <row r="685" spans="1:8" ht="40.5" x14ac:dyDescent="0.25">
      <c r="A685" s="9">
        <v>673</v>
      </c>
      <c r="B685" s="57" t="s">
        <v>610</v>
      </c>
      <c r="C685" s="57" t="s">
        <v>619</v>
      </c>
      <c r="D685" s="57"/>
      <c r="E685" s="66" t="s">
        <v>620</v>
      </c>
      <c r="F685" s="59">
        <f>F686+F688</f>
        <v>1376.4099999999999</v>
      </c>
      <c r="G685" s="59">
        <f>G686+G688</f>
        <v>514.79999999999995</v>
      </c>
      <c r="H685" s="59">
        <f>H686+H688</f>
        <v>517</v>
      </c>
    </row>
    <row r="686" spans="1:8" ht="25.5" x14ac:dyDescent="0.2">
      <c r="A686" s="9">
        <v>674</v>
      </c>
      <c r="B686" s="21" t="s">
        <v>610</v>
      </c>
      <c r="C686" s="21" t="s">
        <v>621</v>
      </c>
      <c r="D686" s="21"/>
      <c r="E686" s="68" t="s">
        <v>622</v>
      </c>
      <c r="F686" s="23">
        <f>F687</f>
        <v>514.79999999999995</v>
      </c>
      <c r="G686" s="23">
        <f>G687</f>
        <v>514.79999999999995</v>
      </c>
      <c r="H686" s="23">
        <f>H687</f>
        <v>517</v>
      </c>
    </row>
    <row r="687" spans="1:8" x14ac:dyDescent="0.2">
      <c r="A687" s="9">
        <v>675</v>
      </c>
      <c r="B687" s="21" t="s">
        <v>610</v>
      </c>
      <c r="C687" s="21" t="s">
        <v>621</v>
      </c>
      <c r="D687" s="21" t="s">
        <v>617</v>
      </c>
      <c r="E687" s="24" t="s">
        <v>618</v>
      </c>
      <c r="F687" s="23">
        <v>514.79999999999995</v>
      </c>
      <c r="G687" s="23">
        <v>514.79999999999995</v>
      </c>
      <c r="H687" s="23">
        <v>517</v>
      </c>
    </row>
    <row r="688" spans="1:8" ht="25.5" x14ac:dyDescent="0.2">
      <c r="A688" s="9">
        <v>676</v>
      </c>
      <c r="B688" s="26" t="s">
        <v>610</v>
      </c>
      <c r="C688" s="21" t="s">
        <v>623</v>
      </c>
      <c r="D688" s="26"/>
      <c r="E688" s="24" t="s">
        <v>622</v>
      </c>
      <c r="F688" s="23">
        <f>F689</f>
        <v>861.61</v>
      </c>
      <c r="G688" s="23">
        <f>G689</f>
        <v>0</v>
      </c>
      <c r="H688" s="23">
        <f>H689</f>
        <v>0</v>
      </c>
    </row>
    <row r="689" spans="1:8" x14ac:dyDescent="0.2">
      <c r="A689" s="9">
        <v>677</v>
      </c>
      <c r="B689" s="26" t="s">
        <v>610</v>
      </c>
      <c r="C689" s="21" t="s">
        <v>623</v>
      </c>
      <c r="D689" s="26" t="s">
        <v>617</v>
      </c>
      <c r="E689" s="24" t="s">
        <v>618</v>
      </c>
      <c r="F689" s="23">
        <v>861.61</v>
      </c>
      <c r="G689" s="23">
        <v>0</v>
      </c>
      <c r="H689" s="23">
        <v>0</v>
      </c>
    </row>
    <row r="690" spans="1:8" ht="51" x14ac:dyDescent="0.2">
      <c r="A690" s="9">
        <v>678</v>
      </c>
      <c r="B690" s="31" t="s">
        <v>610</v>
      </c>
      <c r="C690" s="31" t="s">
        <v>624</v>
      </c>
      <c r="D690" s="26"/>
      <c r="E690" s="56" t="s">
        <v>625</v>
      </c>
      <c r="F690" s="20">
        <f t="shared" ref="F690:H691" si="22">F691</f>
        <v>512.86800000000005</v>
      </c>
      <c r="G690" s="20">
        <f t="shared" si="22"/>
        <v>0</v>
      </c>
      <c r="H690" s="20">
        <f t="shared" si="22"/>
        <v>0</v>
      </c>
    </row>
    <row r="691" spans="1:8" ht="25.5" x14ac:dyDescent="0.2">
      <c r="A691" s="9">
        <v>679</v>
      </c>
      <c r="B691" s="26" t="s">
        <v>610</v>
      </c>
      <c r="C691" s="21" t="s">
        <v>626</v>
      </c>
      <c r="D691" s="26"/>
      <c r="E691" s="115" t="s">
        <v>627</v>
      </c>
      <c r="F691" s="23">
        <f t="shared" si="22"/>
        <v>512.86800000000005</v>
      </c>
      <c r="G691" s="23">
        <f t="shared" si="22"/>
        <v>0</v>
      </c>
      <c r="H691" s="23">
        <f t="shared" si="22"/>
        <v>0</v>
      </c>
    </row>
    <row r="692" spans="1:8" x14ac:dyDescent="0.2">
      <c r="A692" s="9">
        <v>680</v>
      </c>
      <c r="B692" s="26" t="s">
        <v>610</v>
      </c>
      <c r="C692" s="21" t="s">
        <v>626</v>
      </c>
      <c r="D692" s="26" t="s">
        <v>617</v>
      </c>
      <c r="E692" s="24" t="s">
        <v>618</v>
      </c>
      <c r="F692" s="23">
        <v>512.86800000000005</v>
      </c>
      <c r="G692" s="23">
        <v>0</v>
      </c>
      <c r="H692" s="23">
        <v>0</v>
      </c>
    </row>
    <row r="693" spans="1:8" x14ac:dyDescent="0.2">
      <c r="A693" s="9">
        <v>681</v>
      </c>
      <c r="B693" s="15" t="s">
        <v>628</v>
      </c>
      <c r="C693" s="15"/>
      <c r="D693" s="15"/>
      <c r="E693" s="16" t="s">
        <v>629</v>
      </c>
      <c r="F693" s="17">
        <f>F694+F717+F722</f>
        <v>15205.999249999999</v>
      </c>
      <c r="G693" s="17">
        <f>G694+G717+G722</f>
        <v>12514.599999999999</v>
      </c>
      <c r="H693" s="17">
        <f>H694+H717+H722</f>
        <v>12950.2</v>
      </c>
    </row>
    <row r="694" spans="1:8" ht="51" x14ac:dyDescent="0.2">
      <c r="A694" s="9">
        <v>682</v>
      </c>
      <c r="B694" s="18" t="s">
        <v>628</v>
      </c>
      <c r="C694" s="18" t="s">
        <v>585</v>
      </c>
      <c r="D694" s="18"/>
      <c r="E694" s="116" t="s">
        <v>586</v>
      </c>
      <c r="F694" s="34">
        <f>F695+F707</f>
        <v>2615.4302499999999</v>
      </c>
      <c r="G694" s="34">
        <f>G695+G707</f>
        <v>2883.2999999999997</v>
      </c>
      <c r="H694" s="34">
        <f>H695+H707</f>
        <v>2998.7</v>
      </c>
    </row>
    <row r="695" spans="1:8" ht="27" x14ac:dyDescent="0.25">
      <c r="A695" s="9">
        <v>683</v>
      </c>
      <c r="B695" s="57" t="s">
        <v>628</v>
      </c>
      <c r="C695" s="57" t="s">
        <v>630</v>
      </c>
      <c r="D695" s="57"/>
      <c r="E695" s="58" t="s">
        <v>631</v>
      </c>
      <c r="F695" s="84">
        <f>F701+F698+F703+F705+F696</f>
        <v>491.40000000000003</v>
      </c>
      <c r="G695" s="84">
        <f>G701+G698+G703+G705+G696</f>
        <v>190.6</v>
      </c>
      <c r="H695" s="84">
        <f>H701+H698+H703+H705+H696</f>
        <v>198.20000000000002</v>
      </c>
    </row>
    <row r="696" spans="1:8" x14ac:dyDescent="0.2">
      <c r="A696" s="9">
        <v>684</v>
      </c>
      <c r="B696" s="26" t="s">
        <v>628</v>
      </c>
      <c r="C696" s="21" t="s">
        <v>632</v>
      </c>
      <c r="D696" s="26"/>
      <c r="E696" s="24" t="s">
        <v>633</v>
      </c>
      <c r="F696" s="32">
        <f>SUM(F697:F697)</f>
        <v>20.3</v>
      </c>
      <c r="G696" s="32">
        <f>SUM(G697:G697)</f>
        <v>9.6</v>
      </c>
      <c r="H696" s="32">
        <f>SUM(H697:H697)</f>
        <v>10</v>
      </c>
    </row>
    <row r="697" spans="1:8" x14ac:dyDescent="0.2">
      <c r="A697" s="9">
        <v>685</v>
      </c>
      <c r="B697" s="26" t="s">
        <v>628</v>
      </c>
      <c r="C697" s="21" t="s">
        <v>632</v>
      </c>
      <c r="D697" s="21" t="s">
        <v>502</v>
      </c>
      <c r="E697" s="42" t="s">
        <v>503</v>
      </c>
      <c r="F697" s="32">
        <v>20.3</v>
      </c>
      <c r="G697" s="32">
        <v>9.6</v>
      </c>
      <c r="H697" s="32">
        <v>10</v>
      </c>
    </row>
    <row r="698" spans="1:8" x14ac:dyDescent="0.2">
      <c r="A698" s="9">
        <v>686</v>
      </c>
      <c r="B698" s="21" t="s">
        <v>628</v>
      </c>
      <c r="C698" s="21" t="s">
        <v>634</v>
      </c>
      <c r="D698" s="21"/>
      <c r="E698" s="25" t="s">
        <v>635</v>
      </c>
      <c r="F698" s="32">
        <f>SUM(F699:F700)</f>
        <v>227.5</v>
      </c>
      <c r="G698" s="32">
        <f>SUM(G699:G700)</f>
        <v>93.3</v>
      </c>
      <c r="H698" s="32">
        <f>SUM(H699:H700)</f>
        <v>97</v>
      </c>
    </row>
    <row r="699" spans="1:8" x14ac:dyDescent="0.2">
      <c r="A699" s="9">
        <v>687</v>
      </c>
      <c r="B699" s="21" t="s">
        <v>628</v>
      </c>
      <c r="C699" s="21" t="s">
        <v>634</v>
      </c>
      <c r="D699" s="21" t="s">
        <v>502</v>
      </c>
      <c r="E699" s="42" t="s">
        <v>503</v>
      </c>
      <c r="F699" s="32">
        <v>7.5</v>
      </c>
      <c r="G699" s="32">
        <v>7.8</v>
      </c>
      <c r="H699" s="32">
        <v>8.1</v>
      </c>
    </row>
    <row r="700" spans="1:8" ht="25.5" x14ac:dyDescent="0.2">
      <c r="A700" s="9">
        <v>688</v>
      </c>
      <c r="B700" s="21" t="s">
        <v>628</v>
      </c>
      <c r="C700" s="21" t="s">
        <v>634</v>
      </c>
      <c r="D700" s="21" t="s">
        <v>636</v>
      </c>
      <c r="E700" s="52" t="s">
        <v>637</v>
      </c>
      <c r="F700" s="32">
        <v>220</v>
      </c>
      <c r="G700" s="32">
        <v>85.5</v>
      </c>
      <c r="H700" s="32">
        <v>88.9</v>
      </c>
    </row>
    <row r="701" spans="1:8" x14ac:dyDescent="0.2">
      <c r="A701" s="9">
        <v>689</v>
      </c>
      <c r="B701" s="21" t="s">
        <v>628</v>
      </c>
      <c r="C701" s="21" t="s">
        <v>638</v>
      </c>
      <c r="D701" s="21"/>
      <c r="E701" s="25" t="s">
        <v>639</v>
      </c>
      <c r="F701" s="32">
        <f>F702</f>
        <v>37.200000000000003</v>
      </c>
      <c r="G701" s="32">
        <f>G702</f>
        <v>15</v>
      </c>
      <c r="H701" s="32">
        <f>H702</f>
        <v>15.6</v>
      </c>
    </row>
    <row r="702" spans="1:8" x14ac:dyDescent="0.2">
      <c r="A702" s="9">
        <v>690</v>
      </c>
      <c r="B702" s="21" t="s">
        <v>628</v>
      </c>
      <c r="C702" s="21" t="s">
        <v>638</v>
      </c>
      <c r="D702" s="21" t="s">
        <v>36</v>
      </c>
      <c r="E702" s="24" t="s">
        <v>37</v>
      </c>
      <c r="F702" s="32">
        <v>37.200000000000003</v>
      </c>
      <c r="G702" s="32">
        <v>15</v>
      </c>
      <c r="H702" s="32">
        <v>15.6</v>
      </c>
    </row>
    <row r="703" spans="1:8" ht="25.5" x14ac:dyDescent="0.2">
      <c r="A703" s="9">
        <v>691</v>
      </c>
      <c r="B703" s="21" t="s">
        <v>628</v>
      </c>
      <c r="C703" s="21" t="s">
        <v>640</v>
      </c>
      <c r="D703" s="21"/>
      <c r="E703" s="76" t="s">
        <v>641</v>
      </c>
      <c r="F703" s="32">
        <f>F704</f>
        <v>90</v>
      </c>
      <c r="G703" s="32">
        <f>G704</f>
        <v>36.700000000000003</v>
      </c>
      <c r="H703" s="32">
        <f>H704</f>
        <v>38.200000000000003</v>
      </c>
    </row>
    <row r="704" spans="1:8" x14ac:dyDescent="0.2">
      <c r="A704" s="9">
        <v>692</v>
      </c>
      <c r="B704" s="21" t="s">
        <v>628</v>
      </c>
      <c r="C704" s="21" t="s">
        <v>640</v>
      </c>
      <c r="D704" s="21" t="s">
        <v>36</v>
      </c>
      <c r="E704" s="24" t="s">
        <v>37</v>
      </c>
      <c r="F704" s="32">
        <v>90</v>
      </c>
      <c r="G704" s="32">
        <v>36.700000000000003</v>
      </c>
      <c r="H704" s="32">
        <v>38.200000000000003</v>
      </c>
    </row>
    <row r="705" spans="1:8" ht="25.5" x14ac:dyDescent="0.2">
      <c r="A705" s="9">
        <v>693</v>
      </c>
      <c r="B705" s="21" t="s">
        <v>628</v>
      </c>
      <c r="C705" s="21" t="s">
        <v>642</v>
      </c>
      <c r="D705" s="21"/>
      <c r="E705" s="25" t="s">
        <v>643</v>
      </c>
      <c r="F705" s="32">
        <f>F706</f>
        <v>116.4</v>
      </c>
      <c r="G705" s="32">
        <f>G706</f>
        <v>36</v>
      </c>
      <c r="H705" s="32">
        <f>H706</f>
        <v>37.4</v>
      </c>
    </row>
    <row r="706" spans="1:8" x14ac:dyDescent="0.2">
      <c r="A706" s="9">
        <v>694</v>
      </c>
      <c r="B706" s="21" t="s">
        <v>628</v>
      </c>
      <c r="C706" s="21" t="s">
        <v>642</v>
      </c>
      <c r="D706" s="21" t="s">
        <v>36</v>
      </c>
      <c r="E706" s="24" t="s">
        <v>37</v>
      </c>
      <c r="F706" s="32">
        <v>116.4</v>
      </c>
      <c r="G706" s="32">
        <v>36</v>
      </c>
      <c r="H706" s="32">
        <v>37.4</v>
      </c>
    </row>
    <row r="707" spans="1:8" ht="27" x14ac:dyDescent="0.25">
      <c r="A707" s="9">
        <v>695</v>
      </c>
      <c r="B707" s="57" t="s">
        <v>628</v>
      </c>
      <c r="C707" s="57" t="s">
        <v>587</v>
      </c>
      <c r="D707" s="57"/>
      <c r="E707" s="66" t="s">
        <v>588</v>
      </c>
      <c r="F707" s="84">
        <f>F708+F711+F713+F715</f>
        <v>2124.0302499999998</v>
      </c>
      <c r="G707" s="84">
        <f>G708+G711+G713+G715</f>
        <v>2692.7</v>
      </c>
      <c r="H707" s="84">
        <f>H708+H711+H713+H715</f>
        <v>2800.5</v>
      </c>
    </row>
    <row r="708" spans="1:8" ht="51" x14ac:dyDescent="0.2">
      <c r="A708" s="9">
        <v>696</v>
      </c>
      <c r="B708" s="21" t="s">
        <v>628</v>
      </c>
      <c r="C708" s="21" t="s">
        <v>644</v>
      </c>
      <c r="D708" s="21"/>
      <c r="E708" s="50" t="s">
        <v>645</v>
      </c>
      <c r="F708" s="23">
        <f>SUM(F709:F710)</f>
        <v>91.830250000000007</v>
      </c>
      <c r="G708" s="23">
        <f>SUM(G709:G710)</f>
        <v>79.2</v>
      </c>
      <c r="H708" s="23">
        <f>SUM(H709:H710)</f>
        <v>82.4</v>
      </c>
    </row>
    <row r="709" spans="1:8" x14ac:dyDescent="0.2">
      <c r="A709" s="9">
        <v>697</v>
      </c>
      <c r="B709" s="21" t="s">
        <v>628</v>
      </c>
      <c r="C709" s="21" t="s">
        <v>644</v>
      </c>
      <c r="D709" s="21" t="s">
        <v>36</v>
      </c>
      <c r="E709" s="24" t="s">
        <v>37</v>
      </c>
      <c r="F709" s="23">
        <v>56.230249999999998</v>
      </c>
      <c r="G709" s="23">
        <v>42.2</v>
      </c>
      <c r="H709" s="23">
        <v>43.9</v>
      </c>
    </row>
    <row r="710" spans="1:8" ht="51" x14ac:dyDescent="0.2">
      <c r="A710" s="9">
        <v>698</v>
      </c>
      <c r="B710" s="21" t="s">
        <v>628</v>
      </c>
      <c r="C710" s="21" t="s">
        <v>644</v>
      </c>
      <c r="D710" s="21" t="s">
        <v>206</v>
      </c>
      <c r="E710" s="22" t="s">
        <v>207</v>
      </c>
      <c r="F710" s="23">
        <v>35.6</v>
      </c>
      <c r="G710" s="23">
        <v>37</v>
      </c>
      <c r="H710" s="23">
        <v>38.5</v>
      </c>
    </row>
    <row r="711" spans="1:8" ht="38.25" x14ac:dyDescent="0.2">
      <c r="A711" s="9">
        <v>699</v>
      </c>
      <c r="B711" s="21" t="s">
        <v>628</v>
      </c>
      <c r="C711" s="21" t="s">
        <v>646</v>
      </c>
      <c r="D711" s="21"/>
      <c r="E711" s="22" t="s">
        <v>647</v>
      </c>
      <c r="F711" s="23">
        <f>F712</f>
        <v>1721.2</v>
      </c>
      <c r="G711" s="23">
        <f>G712</f>
        <v>2361.6</v>
      </c>
      <c r="H711" s="23">
        <f>H712</f>
        <v>2456.1</v>
      </c>
    </row>
    <row r="712" spans="1:8" ht="25.5" x14ac:dyDescent="0.2">
      <c r="A712" s="9">
        <v>700</v>
      </c>
      <c r="B712" s="21" t="s">
        <v>628</v>
      </c>
      <c r="C712" s="21" t="s">
        <v>646</v>
      </c>
      <c r="D712" s="21" t="s">
        <v>129</v>
      </c>
      <c r="E712" s="52" t="s">
        <v>177</v>
      </c>
      <c r="F712" s="23">
        <v>1721.2</v>
      </c>
      <c r="G712" s="23">
        <v>2361.6</v>
      </c>
      <c r="H712" s="23">
        <v>2456.1</v>
      </c>
    </row>
    <row r="713" spans="1:8" x14ac:dyDescent="0.2">
      <c r="A713" s="9">
        <v>701</v>
      </c>
      <c r="B713" s="21" t="s">
        <v>628</v>
      </c>
      <c r="C713" s="21" t="s">
        <v>648</v>
      </c>
      <c r="D713" s="21"/>
      <c r="E713" s="22" t="s">
        <v>649</v>
      </c>
      <c r="F713" s="23">
        <f>F714</f>
        <v>311</v>
      </c>
      <c r="G713" s="23">
        <f>G714</f>
        <v>133.30000000000001</v>
      </c>
      <c r="H713" s="23">
        <f>H714</f>
        <v>138.69999999999999</v>
      </c>
    </row>
    <row r="714" spans="1:8" x14ac:dyDescent="0.2">
      <c r="A714" s="9">
        <v>702</v>
      </c>
      <c r="B714" s="26" t="s">
        <v>628</v>
      </c>
      <c r="C714" s="21" t="s">
        <v>648</v>
      </c>
      <c r="D714" s="26" t="s">
        <v>36</v>
      </c>
      <c r="E714" s="24" t="s">
        <v>37</v>
      </c>
      <c r="F714" s="23">
        <v>311</v>
      </c>
      <c r="G714" s="23">
        <v>133.30000000000001</v>
      </c>
      <c r="H714" s="23">
        <v>138.69999999999999</v>
      </c>
    </row>
    <row r="715" spans="1:8" ht="38.25" x14ac:dyDescent="0.2">
      <c r="A715" s="9">
        <v>703</v>
      </c>
      <c r="B715" s="26" t="s">
        <v>628</v>
      </c>
      <c r="C715" s="21" t="s">
        <v>650</v>
      </c>
      <c r="D715" s="26"/>
      <c r="E715" s="22" t="s">
        <v>651</v>
      </c>
      <c r="F715" s="23">
        <f>F716</f>
        <v>0</v>
      </c>
      <c r="G715" s="23">
        <f>G716</f>
        <v>118.6</v>
      </c>
      <c r="H715" s="23">
        <f>H716</f>
        <v>123.3</v>
      </c>
    </row>
    <row r="716" spans="1:8" x14ac:dyDescent="0.2">
      <c r="A716" s="9">
        <v>704</v>
      </c>
      <c r="B716" s="26" t="s">
        <v>628</v>
      </c>
      <c r="C716" s="21" t="s">
        <v>650</v>
      </c>
      <c r="D716" s="26" t="s">
        <v>36</v>
      </c>
      <c r="E716" s="24" t="s">
        <v>37</v>
      </c>
      <c r="F716" s="23">
        <v>0</v>
      </c>
      <c r="G716" s="23">
        <v>118.6</v>
      </c>
      <c r="H716" s="23">
        <v>123.3</v>
      </c>
    </row>
    <row r="717" spans="1:8" ht="51" x14ac:dyDescent="0.2">
      <c r="A717" s="9">
        <v>705</v>
      </c>
      <c r="B717" s="18" t="s">
        <v>628</v>
      </c>
      <c r="C717" s="18" t="s">
        <v>624</v>
      </c>
      <c r="D717" s="18"/>
      <c r="E717" s="70" t="s">
        <v>652</v>
      </c>
      <c r="F717" s="20">
        <f>F718+F720</f>
        <v>50</v>
      </c>
      <c r="G717" s="20">
        <f>G718+G720</f>
        <v>111.9</v>
      </c>
      <c r="H717" s="20">
        <f>H718+H720</f>
        <v>116.4</v>
      </c>
    </row>
    <row r="718" spans="1:8" ht="38.25" x14ac:dyDescent="0.2">
      <c r="A718" s="9">
        <v>706</v>
      </c>
      <c r="B718" s="21" t="s">
        <v>628</v>
      </c>
      <c r="C718" s="21" t="s">
        <v>653</v>
      </c>
      <c r="D718" s="21"/>
      <c r="E718" s="42" t="s">
        <v>654</v>
      </c>
      <c r="F718" s="23">
        <f>F719</f>
        <v>50</v>
      </c>
      <c r="G718" s="23">
        <f>G719</f>
        <v>52</v>
      </c>
      <c r="H718" s="23">
        <f>H719</f>
        <v>54.1</v>
      </c>
    </row>
    <row r="719" spans="1:8" x14ac:dyDescent="0.2">
      <c r="A719" s="9">
        <v>707</v>
      </c>
      <c r="B719" s="21" t="s">
        <v>628</v>
      </c>
      <c r="C719" s="21" t="s">
        <v>653</v>
      </c>
      <c r="D719" s="21" t="s">
        <v>502</v>
      </c>
      <c r="E719" s="42" t="s">
        <v>503</v>
      </c>
      <c r="F719" s="23">
        <v>50</v>
      </c>
      <c r="G719" s="23">
        <v>52</v>
      </c>
      <c r="H719" s="23">
        <v>54.1</v>
      </c>
    </row>
    <row r="720" spans="1:8" ht="38.25" x14ac:dyDescent="0.2">
      <c r="A720" s="9">
        <v>708</v>
      </c>
      <c r="B720" s="26" t="s">
        <v>628</v>
      </c>
      <c r="C720" s="21" t="s">
        <v>655</v>
      </c>
      <c r="D720" s="26"/>
      <c r="E720" s="52" t="s">
        <v>656</v>
      </c>
      <c r="F720" s="23">
        <f>F721</f>
        <v>0</v>
      </c>
      <c r="G720" s="23">
        <f>G721</f>
        <v>59.9</v>
      </c>
      <c r="H720" s="23">
        <f>H721</f>
        <v>62.3</v>
      </c>
    </row>
    <row r="721" spans="1:8" x14ac:dyDescent="0.2">
      <c r="A721" s="9">
        <v>709</v>
      </c>
      <c r="B721" s="26" t="s">
        <v>628</v>
      </c>
      <c r="C721" s="21" t="s">
        <v>655</v>
      </c>
      <c r="D721" s="26" t="s">
        <v>36</v>
      </c>
      <c r="E721" s="24" t="s">
        <v>37</v>
      </c>
      <c r="F721" s="23">
        <v>0</v>
      </c>
      <c r="G721" s="23">
        <v>59.9</v>
      </c>
      <c r="H721" s="23">
        <v>62.3</v>
      </c>
    </row>
    <row r="722" spans="1:8" x14ac:dyDescent="0.2">
      <c r="A722" s="9">
        <v>710</v>
      </c>
      <c r="B722" s="18" t="s">
        <v>628</v>
      </c>
      <c r="C722" s="18" t="s">
        <v>26</v>
      </c>
      <c r="D722" s="18"/>
      <c r="E722" s="19" t="s">
        <v>27</v>
      </c>
      <c r="F722" s="20">
        <f>F726+F731+F737+F723</f>
        <v>12540.569</v>
      </c>
      <c r="G722" s="20">
        <f>G726+G731+G737+G723</f>
        <v>9519.4</v>
      </c>
      <c r="H722" s="20">
        <f>H726+H731+H737+H723</f>
        <v>9835.1</v>
      </c>
    </row>
    <row r="723" spans="1:8" x14ac:dyDescent="0.2">
      <c r="A723" s="9">
        <v>711</v>
      </c>
      <c r="B723" s="26" t="s">
        <v>628</v>
      </c>
      <c r="C723" s="26" t="s">
        <v>73</v>
      </c>
      <c r="D723" s="26"/>
      <c r="E723" s="39" t="s">
        <v>657</v>
      </c>
      <c r="F723" s="23">
        <f>SUM(F724:F725)</f>
        <v>3387.9690000000001</v>
      </c>
      <c r="G723" s="23">
        <f>SUM(G724:G725)</f>
        <v>0</v>
      </c>
      <c r="H723" s="23">
        <f>SUM(H724:H725)</f>
        <v>0</v>
      </c>
    </row>
    <row r="724" spans="1:8" ht="25.5" x14ac:dyDescent="0.2">
      <c r="A724" s="9">
        <v>712</v>
      </c>
      <c r="B724" s="26" t="s">
        <v>628</v>
      </c>
      <c r="C724" s="26" t="s">
        <v>73</v>
      </c>
      <c r="D724" s="26" t="s">
        <v>527</v>
      </c>
      <c r="E724" s="22" t="s">
        <v>658</v>
      </c>
      <c r="F724" s="23">
        <v>1050</v>
      </c>
      <c r="G724" s="23">
        <v>0</v>
      </c>
      <c r="H724" s="23">
        <v>0</v>
      </c>
    </row>
    <row r="725" spans="1:8" x14ac:dyDescent="0.2">
      <c r="A725" s="9">
        <v>713</v>
      </c>
      <c r="B725" s="26" t="s">
        <v>628</v>
      </c>
      <c r="C725" s="26" t="s">
        <v>73</v>
      </c>
      <c r="D725" s="26" t="s">
        <v>405</v>
      </c>
      <c r="E725" s="24" t="s">
        <v>406</v>
      </c>
      <c r="F725" s="23">
        <v>2337.9690000000001</v>
      </c>
      <c r="G725" s="23">
        <v>0</v>
      </c>
      <c r="H725" s="23">
        <v>0</v>
      </c>
    </row>
    <row r="726" spans="1:8" ht="38.25" x14ac:dyDescent="0.2">
      <c r="A726" s="9">
        <v>714</v>
      </c>
      <c r="B726" s="21" t="s">
        <v>628</v>
      </c>
      <c r="C726" s="21" t="s">
        <v>599</v>
      </c>
      <c r="D726" s="21"/>
      <c r="E726" s="52" t="s">
        <v>600</v>
      </c>
      <c r="F726" s="23">
        <f>SUM(F727:F730)</f>
        <v>2444.4</v>
      </c>
      <c r="G726" s="23">
        <f>SUM(G727:G730)</f>
        <v>2542.6999999999998</v>
      </c>
      <c r="H726" s="23">
        <f>SUM(H727:H730)</f>
        <v>2625.7999999999997</v>
      </c>
    </row>
    <row r="727" spans="1:8" x14ac:dyDescent="0.2">
      <c r="A727" s="9">
        <v>715</v>
      </c>
      <c r="B727" s="21" t="s">
        <v>628</v>
      </c>
      <c r="C727" s="21" t="s">
        <v>599</v>
      </c>
      <c r="D727" s="21" t="s">
        <v>89</v>
      </c>
      <c r="E727" s="22" t="s">
        <v>90</v>
      </c>
      <c r="F727" s="23">
        <v>1364.7</v>
      </c>
      <c r="G727" s="23">
        <v>1419.3</v>
      </c>
      <c r="H727" s="23">
        <v>1469</v>
      </c>
    </row>
    <row r="728" spans="1:8" ht="38.25" x14ac:dyDescent="0.2">
      <c r="A728" s="9">
        <v>716</v>
      </c>
      <c r="B728" s="21" t="s">
        <v>628</v>
      </c>
      <c r="C728" s="21" t="s">
        <v>599</v>
      </c>
      <c r="D728" s="21" t="s">
        <v>91</v>
      </c>
      <c r="E728" s="22" t="s">
        <v>92</v>
      </c>
      <c r="F728" s="23">
        <v>404.6</v>
      </c>
      <c r="G728" s="23">
        <v>420.8</v>
      </c>
      <c r="H728" s="23">
        <v>437.6</v>
      </c>
    </row>
    <row r="729" spans="1:8" x14ac:dyDescent="0.2">
      <c r="A729" s="9">
        <v>717</v>
      </c>
      <c r="B729" s="21" t="s">
        <v>628</v>
      </c>
      <c r="C729" s="21" t="s">
        <v>599</v>
      </c>
      <c r="D729" s="21" t="s">
        <v>36</v>
      </c>
      <c r="E729" s="24" t="s">
        <v>37</v>
      </c>
      <c r="F729" s="23">
        <v>623.70000000000005</v>
      </c>
      <c r="G729" s="23">
        <v>649.1</v>
      </c>
      <c r="H729" s="23">
        <v>664</v>
      </c>
    </row>
    <row r="730" spans="1:8" x14ac:dyDescent="0.2">
      <c r="A730" s="9">
        <v>718</v>
      </c>
      <c r="B730" s="21" t="s">
        <v>628</v>
      </c>
      <c r="C730" s="21" t="s">
        <v>599</v>
      </c>
      <c r="D730" s="21" t="s">
        <v>63</v>
      </c>
      <c r="E730" s="24" t="s">
        <v>64</v>
      </c>
      <c r="F730" s="23">
        <v>51.4</v>
      </c>
      <c r="G730" s="23">
        <v>53.5</v>
      </c>
      <c r="H730" s="23">
        <v>55.2</v>
      </c>
    </row>
    <row r="731" spans="1:8" ht="51" x14ac:dyDescent="0.2">
      <c r="A731" s="9">
        <v>719</v>
      </c>
      <c r="B731" s="21" t="s">
        <v>628</v>
      </c>
      <c r="C731" s="21" t="s">
        <v>601</v>
      </c>
      <c r="D731" s="21"/>
      <c r="E731" s="42" t="s">
        <v>602</v>
      </c>
      <c r="F731" s="23">
        <f>SUM(F732:F736)</f>
        <v>6539.6</v>
      </c>
      <c r="G731" s="23">
        <f>SUM(G732:G736)</f>
        <v>6800.7</v>
      </c>
      <c r="H731" s="23">
        <f>SUM(H732:H736)</f>
        <v>7026.2</v>
      </c>
    </row>
    <row r="732" spans="1:8" x14ac:dyDescent="0.2">
      <c r="A732" s="9">
        <v>720</v>
      </c>
      <c r="B732" s="21" t="s">
        <v>628</v>
      </c>
      <c r="C732" s="21" t="s">
        <v>601</v>
      </c>
      <c r="D732" s="21" t="s">
        <v>89</v>
      </c>
      <c r="E732" s="22" t="s">
        <v>90</v>
      </c>
      <c r="F732" s="23">
        <v>3584.7</v>
      </c>
      <c r="G732" s="23">
        <v>3728.1</v>
      </c>
      <c r="H732" s="23">
        <v>3877.2</v>
      </c>
    </row>
    <row r="733" spans="1:8" ht="38.25" x14ac:dyDescent="0.2">
      <c r="A733" s="9">
        <v>721</v>
      </c>
      <c r="B733" s="21" t="s">
        <v>628</v>
      </c>
      <c r="C733" s="21" t="s">
        <v>601</v>
      </c>
      <c r="D733" s="21" t="s">
        <v>91</v>
      </c>
      <c r="E733" s="22" t="s">
        <v>92</v>
      </c>
      <c r="F733" s="23">
        <v>1067.5</v>
      </c>
      <c r="G733" s="23">
        <v>1110.2</v>
      </c>
      <c r="H733" s="23">
        <v>1154.5999999999999</v>
      </c>
    </row>
    <row r="734" spans="1:8" x14ac:dyDescent="0.2">
      <c r="A734" s="9">
        <v>722</v>
      </c>
      <c r="B734" s="21" t="s">
        <v>628</v>
      </c>
      <c r="C734" s="21" t="s">
        <v>601</v>
      </c>
      <c r="D734" s="21" t="s">
        <v>36</v>
      </c>
      <c r="E734" s="24" t="s">
        <v>37</v>
      </c>
      <c r="F734" s="23">
        <v>1883.3</v>
      </c>
      <c r="G734" s="23">
        <v>1864.5</v>
      </c>
      <c r="H734" s="23">
        <v>1893.6</v>
      </c>
    </row>
    <row r="735" spans="1:8" x14ac:dyDescent="0.2">
      <c r="A735" s="9">
        <v>723</v>
      </c>
      <c r="B735" s="21" t="s">
        <v>628</v>
      </c>
      <c r="C735" s="21" t="s">
        <v>601</v>
      </c>
      <c r="D735" s="21" t="s">
        <v>63</v>
      </c>
      <c r="E735" s="24" t="s">
        <v>64</v>
      </c>
      <c r="F735" s="23">
        <v>3.1</v>
      </c>
      <c r="G735" s="23">
        <v>96.9</v>
      </c>
      <c r="H735" s="23">
        <v>99.8</v>
      </c>
    </row>
    <row r="736" spans="1:8" ht="25.5" x14ac:dyDescent="0.2">
      <c r="A736" s="9">
        <v>724</v>
      </c>
      <c r="B736" s="21" t="s">
        <v>628</v>
      </c>
      <c r="C736" s="21" t="s">
        <v>601</v>
      </c>
      <c r="D736" s="21" t="s">
        <v>111</v>
      </c>
      <c r="E736" s="53" t="s">
        <v>112</v>
      </c>
      <c r="F736" s="23">
        <v>1</v>
      </c>
      <c r="G736" s="23">
        <v>1</v>
      </c>
      <c r="H736" s="23">
        <v>1</v>
      </c>
    </row>
    <row r="737" spans="1:8" ht="51" x14ac:dyDescent="0.2">
      <c r="A737" s="9">
        <v>725</v>
      </c>
      <c r="B737" s="26" t="s">
        <v>628</v>
      </c>
      <c r="C737" s="26" t="s">
        <v>595</v>
      </c>
      <c r="D737" s="26"/>
      <c r="E737" s="42" t="s">
        <v>596</v>
      </c>
      <c r="F737" s="23">
        <f>F738</f>
        <v>168.6</v>
      </c>
      <c r="G737" s="23">
        <f>G738</f>
        <v>176</v>
      </c>
      <c r="H737" s="23">
        <f>H738</f>
        <v>183.1</v>
      </c>
    </row>
    <row r="738" spans="1:8" x14ac:dyDescent="0.2">
      <c r="A738" s="9">
        <v>726</v>
      </c>
      <c r="B738" s="26" t="s">
        <v>628</v>
      </c>
      <c r="C738" s="26" t="s">
        <v>595</v>
      </c>
      <c r="D738" s="26" t="s">
        <v>36</v>
      </c>
      <c r="E738" s="24" t="s">
        <v>37</v>
      </c>
      <c r="F738" s="23">
        <v>168.6</v>
      </c>
      <c r="G738" s="23">
        <v>176</v>
      </c>
      <c r="H738" s="23">
        <v>183.1</v>
      </c>
    </row>
    <row r="739" spans="1:8" ht="13.5" x14ac:dyDescent="0.25">
      <c r="A739" s="9">
        <v>727</v>
      </c>
      <c r="B739" s="44" t="s">
        <v>659</v>
      </c>
      <c r="C739" s="45"/>
      <c r="D739" s="45"/>
      <c r="E739" s="86" t="s">
        <v>660</v>
      </c>
      <c r="F739" s="47">
        <f>F740+F759</f>
        <v>227381.11442</v>
      </c>
      <c r="G739" s="47">
        <f>G740+G759</f>
        <v>106526.39999999999</v>
      </c>
      <c r="H739" s="47">
        <f>H740+H759</f>
        <v>110787.4</v>
      </c>
    </row>
    <row r="740" spans="1:8" x14ac:dyDescent="0.2">
      <c r="A740" s="9">
        <v>728</v>
      </c>
      <c r="B740" s="15" t="s">
        <v>661</v>
      </c>
      <c r="C740" s="15"/>
      <c r="D740" s="15"/>
      <c r="E740" s="16" t="s">
        <v>662</v>
      </c>
      <c r="F740" s="17">
        <f>F741</f>
        <v>134287.13242000001</v>
      </c>
      <c r="G740" s="17">
        <f>G741</f>
        <v>32156.5</v>
      </c>
      <c r="H740" s="17">
        <f>H741</f>
        <v>33505.1</v>
      </c>
    </row>
    <row r="741" spans="1:8" ht="38.25" x14ac:dyDescent="0.2">
      <c r="A741" s="9">
        <v>729</v>
      </c>
      <c r="B741" s="18" t="s">
        <v>661</v>
      </c>
      <c r="C741" s="18" t="s">
        <v>663</v>
      </c>
      <c r="D741" s="18"/>
      <c r="E741" s="56" t="s">
        <v>664</v>
      </c>
      <c r="F741" s="20">
        <f>F742+F745+F747+F751+F749+F753+F757+F755</f>
        <v>134287.13242000001</v>
      </c>
      <c r="G741" s="20">
        <f>G742+G745+G747+G751+G749+G753+G757+G755</f>
        <v>32156.5</v>
      </c>
      <c r="H741" s="20">
        <f>H742+H745+H747+H751+H749+H753+H757+H755</f>
        <v>33505.1</v>
      </c>
    </row>
    <row r="742" spans="1:8" ht="25.5" x14ac:dyDescent="0.2">
      <c r="A742" s="9">
        <v>730</v>
      </c>
      <c r="B742" s="21" t="s">
        <v>661</v>
      </c>
      <c r="C742" s="21" t="s">
        <v>665</v>
      </c>
      <c r="D742" s="21"/>
      <c r="E742" s="25" t="s">
        <v>666</v>
      </c>
      <c r="F742" s="23">
        <f>F743+F744</f>
        <v>1935.1</v>
      </c>
      <c r="G742" s="23">
        <f>G743+G744</f>
        <v>1813.2</v>
      </c>
      <c r="H742" s="23">
        <f>H743+H744</f>
        <v>1948.1999999999998</v>
      </c>
    </row>
    <row r="743" spans="1:8" x14ac:dyDescent="0.2">
      <c r="A743" s="9">
        <v>731</v>
      </c>
      <c r="B743" s="21" t="s">
        <v>661</v>
      </c>
      <c r="C743" s="21" t="s">
        <v>665</v>
      </c>
      <c r="D743" s="21" t="s">
        <v>36</v>
      </c>
      <c r="E743" s="24" t="s">
        <v>37</v>
      </c>
      <c r="F743" s="23">
        <v>545.1</v>
      </c>
      <c r="G743" s="23">
        <v>325</v>
      </c>
      <c r="H743" s="23">
        <v>400.4</v>
      </c>
    </row>
    <row r="744" spans="1:8" ht="25.5" x14ac:dyDescent="0.2">
      <c r="A744" s="9">
        <v>732</v>
      </c>
      <c r="B744" s="21" t="s">
        <v>661</v>
      </c>
      <c r="C744" s="21" t="s">
        <v>665</v>
      </c>
      <c r="D744" s="21" t="s">
        <v>129</v>
      </c>
      <c r="E744" s="52" t="s">
        <v>177</v>
      </c>
      <c r="F744" s="23">
        <v>1390</v>
      </c>
      <c r="G744" s="23">
        <v>1488.2</v>
      </c>
      <c r="H744" s="23">
        <v>1547.8</v>
      </c>
    </row>
    <row r="745" spans="1:8" ht="25.5" x14ac:dyDescent="0.2">
      <c r="A745" s="9">
        <v>733</v>
      </c>
      <c r="B745" s="21" t="s">
        <v>661</v>
      </c>
      <c r="C745" s="21" t="s">
        <v>667</v>
      </c>
      <c r="D745" s="21"/>
      <c r="E745" s="68" t="s">
        <v>668</v>
      </c>
      <c r="F745" s="23">
        <f>F746</f>
        <v>35173.15</v>
      </c>
      <c r="G745" s="23">
        <f>G746</f>
        <v>28499.3</v>
      </c>
      <c r="H745" s="23">
        <f>H746</f>
        <v>29639.200000000001</v>
      </c>
    </row>
    <row r="746" spans="1:8" ht="51" x14ac:dyDescent="0.2">
      <c r="A746" s="9">
        <v>734</v>
      </c>
      <c r="B746" s="21" t="s">
        <v>661</v>
      </c>
      <c r="C746" s="21" t="s">
        <v>667</v>
      </c>
      <c r="D746" s="21" t="s">
        <v>407</v>
      </c>
      <c r="E746" s="24" t="s">
        <v>408</v>
      </c>
      <c r="F746" s="23">
        <v>35173.15</v>
      </c>
      <c r="G746" s="23">
        <v>28499.3</v>
      </c>
      <c r="H746" s="23">
        <v>29639.200000000001</v>
      </c>
    </row>
    <row r="747" spans="1:8" ht="25.5" x14ac:dyDescent="0.2">
      <c r="A747" s="9">
        <v>735</v>
      </c>
      <c r="B747" s="21" t="s">
        <v>661</v>
      </c>
      <c r="C747" s="21" t="s">
        <v>669</v>
      </c>
      <c r="D747" s="21"/>
      <c r="E747" s="22" t="s">
        <v>670</v>
      </c>
      <c r="F747" s="23">
        <f>F748</f>
        <v>1693</v>
      </c>
      <c r="G747" s="23">
        <f>G748</f>
        <v>1760.7</v>
      </c>
      <c r="H747" s="23">
        <f>H748</f>
        <v>1831.1</v>
      </c>
    </row>
    <row r="748" spans="1:8" ht="25.5" x14ac:dyDescent="0.2">
      <c r="A748" s="9">
        <v>736</v>
      </c>
      <c r="B748" s="21" t="s">
        <v>661</v>
      </c>
      <c r="C748" s="21" t="s">
        <v>669</v>
      </c>
      <c r="D748" s="21" t="s">
        <v>135</v>
      </c>
      <c r="E748" s="53" t="s">
        <v>136</v>
      </c>
      <c r="F748" s="23">
        <v>1693</v>
      </c>
      <c r="G748" s="23">
        <v>1760.7</v>
      </c>
      <c r="H748" s="23">
        <v>1831.1</v>
      </c>
    </row>
    <row r="749" spans="1:8" ht="38.25" x14ac:dyDescent="0.2">
      <c r="A749" s="9">
        <v>737</v>
      </c>
      <c r="B749" s="21" t="s">
        <v>661</v>
      </c>
      <c r="C749" s="21" t="s">
        <v>671</v>
      </c>
      <c r="D749" s="21"/>
      <c r="E749" s="53" t="s">
        <v>672</v>
      </c>
      <c r="F749" s="23">
        <f>F750</f>
        <v>120.3</v>
      </c>
      <c r="G749" s="23">
        <f>G750</f>
        <v>0</v>
      </c>
      <c r="H749" s="23">
        <f>H750</f>
        <v>0</v>
      </c>
    </row>
    <row r="750" spans="1:8" x14ac:dyDescent="0.2">
      <c r="A750" s="9">
        <v>738</v>
      </c>
      <c r="B750" s="21" t="s">
        <v>661</v>
      </c>
      <c r="C750" s="21" t="s">
        <v>671</v>
      </c>
      <c r="D750" s="21" t="s">
        <v>409</v>
      </c>
      <c r="E750" s="24" t="s">
        <v>410</v>
      </c>
      <c r="F750" s="23">
        <v>120.3</v>
      </c>
      <c r="G750" s="23">
        <v>0</v>
      </c>
      <c r="H750" s="23">
        <v>0</v>
      </c>
    </row>
    <row r="751" spans="1:8" ht="38.25" x14ac:dyDescent="0.2">
      <c r="A751" s="9">
        <v>739</v>
      </c>
      <c r="B751" s="21" t="s">
        <v>661</v>
      </c>
      <c r="C751" s="21" t="s">
        <v>673</v>
      </c>
      <c r="D751" s="21"/>
      <c r="E751" s="53" t="s">
        <v>674</v>
      </c>
      <c r="F751" s="23">
        <f>F752</f>
        <v>21.2</v>
      </c>
      <c r="G751" s="23">
        <f>G752</f>
        <v>83.3</v>
      </c>
      <c r="H751" s="23">
        <f>H752</f>
        <v>86.6</v>
      </c>
    </row>
    <row r="752" spans="1:8" x14ac:dyDescent="0.2">
      <c r="A752" s="9">
        <v>740</v>
      </c>
      <c r="B752" s="21" t="s">
        <v>661</v>
      </c>
      <c r="C752" s="21" t="s">
        <v>673</v>
      </c>
      <c r="D752" s="21" t="s">
        <v>409</v>
      </c>
      <c r="E752" s="24" t="s">
        <v>410</v>
      </c>
      <c r="F752" s="23">
        <v>21.2</v>
      </c>
      <c r="G752" s="23">
        <v>83.3</v>
      </c>
      <c r="H752" s="23">
        <v>86.6</v>
      </c>
    </row>
    <row r="753" spans="1:8" ht="25.5" x14ac:dyDescent="0.2">
      <c r="A753" s="9">
        <v>741</v>
      </c>
      <c r="B753" s="26" t="s">
        <v>661</v>
      </c>
      <c r="C753" s="21" t="s">
        <v>675</v>
      </c>
      <c r="D753" s="26"/>
      <c r="E753" s="95" t="s">
        <v>676</v>
      </c>
      <c r="F753" s="23">
        <f>F754</f>
        <v>93524</v>
      </c>
      <c r="G753" s="23">
        <f>G754</f>
        <v>0</v>
      </c>
      <c r="H753" s="23">
        <f>H754</f>
        <v>0</v>
      </c>
    </row>
    <row r="754" spans="1:8" ht="25.5" x14ac:dyDescent="0.2">
      <c r="A754" s="9">
        <v>742</v>
      </c>
      <c r="B754" s="26" t="s">
        <v>661</v>
      </c>
      <c r="C754" s="21" t="s">
        <v>675</v>
      </c>
      <c r="D754" s="26" t="s">
        <v>135</v>
      </c>
      <c r="E754" s="53" t="s">
        <v>136</v>
      </c>
      <c r="F754" s="23">
        <v>93524</v>
      </c>
      <c r="G754" s="23">
        <v>0</v>
      </c>
      <c r="H754" s="23">
        <v>0</v>
      </c>
    </row>
    <row r="755" spans="1:8" ht="25.5" x14ac:dyDescent="0.2">
      <c r="A755" s="9">
        <v>743</v>
      </c>
      <c r="B755" s="26" t="s">
        <v>661</v>
      </c>
      <c r="C755" s="21" t="s">
        <v>677</v>
      </c>
      <c r="D755" s="26"/>
      <c r="E755" s="95" t="s">
        <v>678</v>
      </c>
      <c r="F755" s="23">
        <f>F756</f>
        <v>1200</v>
      </c>
      <c r="G755" s="23">
        <f>G756</f>
        <v>0</v>
      </c>
      <c r="H755" s="23">
        <f>H756</f>
        <v>0</v>
      </c>
    </row>
    <row r="756" spans="1:8" x14ac:dyDescent="0.2">
      <c r="A756" s="9">
        <v>744</v>
      </c>
      <c r="B756" s="26" t="s">
        <v>661</v>
      </c>
      <c r="C756" s="21" t="s">
        <v>677</v>
      </c>
      <c r="D756" s="26" t="s">
        <v>36</v>
      </c>
      <c r="E756" s="24" t="s">
        <v>37</v>
      </c>
      <c r="F756" s="23">
        <v>1200</v>
      </c>
      <c r="G756" s="23">
        <v>0</v>
      </c>
      <c r="H756" s="23">
        <v>0</v>
      </c>
    </row>
    <row r="757" spans="1:8" x14ac:dyDescent="0.2">
      <c r="A757" s="9">
        <v>745</v>
      </c>
      <c r="B757" s="26" t="s">
        <v>661</v>
      </c>
      <c r="C757" s="26" t="s">
        <v>679</v>
      </c>
      <c r="D757" s="26"/>
      <c r="E757" s="83" t="s">
        <v>680</v>
      </c>
      <c r="F757" s="23">
        <f>F758</f>
        <v>620.38242000000002</v>
      </c>
      <c r="G757" s="23">
        <f>G758</f>
        <v>0</v>
      </c>
      <c r="H757" s="23">
        <f>H758</f>
        <v>0</v>
      </c>
    </row>
    <row r="758" spans="1:8" x14ac:dyDescent="0.2">
      <c r="A758" s="9">
        <v>746</v>
      </c>
      <c r="B758" s="26" t="s">
        <v>661</v>
      </c>
      <c r="C758" s="26" t="s">
        <v>679</v>
      </c>
      <c r="D758" s="26" t="s">
        <v>409</v>
      </c>
      <c r="E758" s="22" t="s">
        <v>454</v>
      </c>
      <c r="F758" s="23">
        <v>620.38242000000002</v>
      </c>
      <c r="G758" s="23">
        <v>0</v>
      </c>
      <c r="H758" s="23">
        <v>0</v>
      </c>
    </row>
    <row r="759" spans="1:8" x14ac:dyDescent="0.2">
      <c r="A759" s="9">
        <v>747</v>
      </c>
      <c r="B759" s="15" t="s">
        <v>681</v>
      </c>
      <c r="C759" s="15"/>
      <c r="D759" s="15"/>
      <c r="E759" s="117" t="s">
        <v>682</v>
      </c>
      <c r="F759" s="17">
        <f>F760</f>
        <v>93093.982000000004</v>
      </c>
      <c r="G759" s="17">
        <f>G760</f>
        <v>74369.899999999994</v>
      </c>
      <c r="H759" s="17">
        <f>H760</f>
        <v>77282.3</v>
      </c>
    </row>
    <row r="760" spans="1:8" ht="38.25" x14ac:dyDescent="0.2">
      <c r="A760" s="9">
        <v>748</v>
      </c>
      <c r="B760" s="31" t="s">
        <v>681</v>
      </c>
      <c r="C760" s="31" t="s">
        <v>663</v>
      </c>
      <c r="D760" s="18"/>
      <c r="E760" s="56" t="s">
        <v>664</v>
      </c>
      <c r="F760" s="20">
        <f>F761+F764+F766+F768</f>
        <v>93093.982000000004</v>
      </c>
      <c r="G760" s="20">
        <f>G761+G764+G766+G768</f>
        <v>74369.899999999994</v>
      </c>
      <c r="H760" s="20">
        <f>H761+H764+H766+H768</f>
        <v>77282.3</v>
      </c>
    </row>
    <row r="761" spans="1:8" ht="25.5" x14ac:dyDescent="0.2">
      <c r="A761" s="9">
        <v>749</v>
      </c>
      <c r="B761" s="21" t="s">
        <v>681</v>
      </c>
      <c r="C761" s="21" t="s">
        <v>683</v>
      </c>
      <c r="D761" s="21"/>
      <c r="E761" s="95" t="s">
        <v>684</v>
      </c>
      <c r="F761" s="23">
        <f>SUM(F762:F763)</f>
        <v>92581.682000000001</v>
      </c>
      <c r="G761" s="23">
        <f>SUM(G762:G763)</f>
        <v>74309.899999999994</v>
      </c>
      <c r="H761" s="23">
        <f>SUM(H762:H763)</f>
        <v>77282.3</v>
      </c>
    </row>
    <row r="762" spans="1:8" ht="51" x14ac:dyDescent="0.2">
      <c r="A762" s="9">
        <v>750</v>
      </c>
      <c r="B762" s="21" t="s">
        <v>681</v>
      </c>
      <c r="C762" s="21" t="s">
        <v>683</v>
      </c>
      <c r="D762" s="21" t="s">
        <v>407</v>
      </c>
      <c r="E762" s="24" t="s">
        <v>408</v>
      </c>
      <c r="F762" s="23">
        <v>92251.85</v>
      </c>
      <c r="G762" s="23">
        <v>74309.899999999994</v>
      </c>
      <c r="H762" s="23">
        <v>77282.3</v>
      </c>
    </row>
    <row r="763" spans="1:8" x14ac:dyDescent="0.2">
      <c r="A763" s="9">
        <v>751</v>
      </c>
      <c r="B763" s="21" t="s">
        <v>681</v>
      </c>
      <c r="C763" s="21" t="s">
        <v>683</v>
      </c>
      <c r="D763" s="21" t="s">
        <v>409</v>
      </c>
      <c r="E763" s="22" t="s">
        <v>454</v>
      </c>
      <c r="F763" s="23">
        <v>329.83199999999999</v>
      </c>
      <c r="G763" s="23">
        <v>0</v>
      </c>
      <c r="H763" s="23">
        <v>0</v>
      </c>
    </row>
    <row r="764" spans="1:8" ht="25.5" x14ac:dyDescent="0.2">
      <c r="A764" s="9">
        <v>752</v>
      </c>
      <c r="B764" s="21" t="s">
        <v>681</v>
      </c>
      <c r="C764" s="21" t="s">
        <v>685</v>
      </c>
      <c r="D764" s="21"/>
      <c r="E764" s="24" t="s">
        <v>686</v>
      </c>
      <c r="F764" s="23">
        <f>F765</f>
        <v>186</v>
      </c>
      <c r="G764" s="23">
        <f>G765</f>
        <v>0</v>
      </c>
      <c r="H764" s="23">
        <f>H765</f>
        <v>0</v>
      </c>
    </row>
    <row r="765" spans="1:8" x14ac:dyDescent="0.2">
      <c r="A765" s="9">
        <v>753</v>
      </c>
      <c r="B765" s="21" t="s">
        <v>681</v>
      </c>
      <c r="C765" s="21" t="s">
        <v>685</v>
      </c>
      <c r="D765" s="21" t="s">
        <v>409</v>
      </c>
      <c r="E765" s="22" t="s">
        <v>454</v>
      </c>
      <c r="F765" s="23">
        <v>186</v>
      </c>
      <c r="G765" s="23">
        <v>0</v>
      </c>
      <c r="H765" s="23">
        <v>0</v>
      </c>
    </row>
    <row r="766" spans="1:8" ht="25.5" x14ac:dyDescent="0.2">
      <c r="A766" s="9">
        <v>754</v>
      </c>
      <c r="B766" s="21" t="s">
        <v>681</v>
      </c>
      <c r="C766" s="21" t="s">
        <v>687</v>
      </c>
      <c r="D766" s="21"/>
      <c r="E766" s="24" t="s">
        <v>688</v>
      </c>
      <c r="F766" s="23">
        <f>F767</f>
        <v>326.3</v>
      </c>
      <c r="G766" s="23">
        <f>G767</f>
        <v>0</v>
      </c>
      <c r="H766" s="23">
        <f>H767</f>
        <v>0</v>
      </c>
    </row>
    <row r="767" spans="1:8" x14ac:dyDescent="0.2">
      <c r="A767" s="9">
        <v>755</v>
      </c>
      <c r="B767" s="21" t="s">
        <v>681</v>
      </c>
      <c r="C767" s="21" t="s">
        <v>687</v>
      </c>
      <c r="D767" s="21" t="s">
        <v>409</v>
      </c>
      <c r="E767" s="22" t="s">
        <v>454</v>
      </c>
      <c r="F767" s="23">
        <v>326.3</v>
      </c>
      <c r="G767" s="23">
        <v>0</v>
      </c>
      <c r="H767" s="23">
        <v>0</v>
      </c>
    </row>
    <row r="768" spans="1:8" ht="38.25" x14ac:dyDescent="0.2">
      <c r="A768" s="9">
        <v>756</v>
      </c>
      <c r="B768" s="21" t="s">
        <v>681</v>
      </c>
      <c r="C768" s="21" t="s">
        <v>689</v>
      </c>
      <c r="D768" s="21"/>
      <c r="E768" s="24" t="s">
        <v>690</v>
      </c>
      <c r="F768" s="23">
        <f>F769</f>
        <v>0</v>
      </c>
      <c r="G768" s="23">
        <f>G769</f>
        <v>60</v>
      </c>
      <c r="H768" s="23">
        <f>H769</f>
        <v>0</v>
      </c>
    </row>
    <row r="769" spans="1:8" x14ac:dyDescent="0.2">
      <c r="A769" s="9">
        <v>757</v>
      </c>
      <c r="B769" s="21" t="s">
        <v>681</v>
      </c>
      <c r="C769" s="21" t="s">
        <v>689</v>
      </c>
      <c r="D769" s="21" t="s">
        <v>409</v>
      </c>
      <c r="E769" s="22" t="s">
        <v>454</v>
      </c>
      <c r="F769" s="23">
        <v>0</v>
      </c>
      <c r="G769" s="23">
        <v>60</v>
      </c>
      <c r="H769" s="23">
        <v>0</v>
      </c>
    </row>
    <row r="770" spans="1:8" ht="13.5" x14ac:dyDescent="0.25">
      <c r="A770" s="9">
        <v>758</v>
      </c>
      <c r="B770" s="44" t="s">
        <v>691</v>
      </c>
      <c r="C770" s="45"/>
      <c r="D770" s="45"/>
      <c r="E770" s="86" t="s">
        <v>692</v>
      </c>
      <c r="F770" s="47">
        <f>F771+F776</f>
        <v>2068</v>
      </c>
      <c r="G770" s="47">
        <f>G771+G776</f>
        <v>2150.6999999999998</v>
      </c>
      <c r="H770" s="47">
        <f>H771+H776</f>
        <v>2236.7999999999997</v>
      </c>
    </row>
    <row r="771" spans="1:8" x14ac:dyDescent="0.2">
      <c r="A771" s="9">
        <v>759</v>
      </c>
      <c r="B771" s="15" t="s">
        <v>693</v>
      </c>
      <c r="C771" s="15"/>
      <c r="D771" s="15"/>
      <c r="E771" s="16" t="s">
        <v>694</v>
      </c>
      <c r="F771" s="17">
        <f>F773</f>
        <v>1068</v>
      </c>
      <c r="G771" s="17">
        <f>G773</f>
        <v>1110.7</v>
      </c>
      <c r="H771" s="17">
        <f>H773</f>
        <v>1155.1999999999998</v>
      </c>
    </row>
    <row r="772" spans="1:8" ht="76.5" x14ac:dyDescent="0.2">
      <c r="A772" s="9">
        <v>760</v>
      </c>
      <c r="B772" s="18" t="s">
        <v>693</v>
      </c>
      <c r="C772" s="18" t="s">
        <v>79</v>
      </c>
      <c r="D772" s="18"/>
      <c r="E772" s="40" t="s">
        <v>80</v>
      </c>
      <c r="F772" s="20">
        <f>F773</f>
        <v>1068</v>
      </c>
      <c r="G772" s="20">
        <f>G773</f>
        <v>1110.7</v>
      </c>
      <c r="H772" s="20">
        <f>H773</f>
        <v>1155.1999999999998</v>
      </c>
    </row>
    <row r="773" spans="1:8" ht="38.25" x14ac:dyDescent="0.2">
      <c r="A773" s="9">
        <v>761</v>
      </c>
      <c r="B773" s="21" t="s">
        <v>693</v>
      </c>
      <c r="C773" s="21" t="s">
        <v>695</v>
      </c>
      <c r="D773" s="21"/>
      <c r="E773" s="118" t="s">
        <v>696</v>
      </c>
      <c r="F773" s="23">
        <f>SUM(F774:F775)</f>
        <v>1068</v>
      </c>
      <c r="G773" s="23">
        <f>SUM(G774:G775)</f>
        <v>1110.7</v>
      </c>
      <c r="H773" s="23">
        <f>SUM(H774:H775)</f>
        <v>1155.1999999999998</v>
      </c>
    </row>
    <row r="774" spans="1:8" x14ac:dyDescent="0.2">
      <c r="A774" s="9">
        <v>762</v>
      </c>
      <c r="B774" s="33" t="s">
        <v>693</v>
      </c>
      <c r="C774" s="21" t="s">
        <v>695</v>
      </c>
      <c r="D774" s="21" t="s">
        <v>36</v>
      </c>
      <c r="E774" s="24" t="s">
        <v>37</v>
      </c>
      <c r="F774" s="23">
        <v>250</v>
      </c>
      <c r="G774" s="23">
        <v>260</v>
      </c>
      <c r="H774" s="23">
        <v>270.39999999999998</v>
      </c>
    </row>
    <row r="775" spans="1:8" ht="51" x14ac:dyDescent="0.2">
      <c r="A775" s="9">
        <v>763</v>
      </c>
      <c r="B775" s="33" t="s">
        <v>693</v>
      </c>
      <c r="C775" s="21" t="s">
        <v>695</v>
      </c>
      <c r="D775" s="21" t="s">
        <v>206</v>
      </c>
      <c r="E775" s="22" t="s">
        <v>207</v>
      </c>
      <c r="F775" s="23">
        <v>818</v>
      </c>
      <c r="G775" s="23">
        <v>850.7</v>
      </c>
      <c r="H775" s="23">
        <v>884.8</v>
      </c>
    </row>
    <row r="776" spans="1:8" x14ac:dyDescent="0.2">
      <c r="A776" s="9">
        <v>764</v>
      </c>
      <c r="B776" s="15" t="s">
        <v>697</v>
      </c>
      <c r="C776" s="21"/>
      <c r="D776" s="21"/>
      <c r="E776" s="16" t="s">
        <v>698</v>
      </c>
      <c r="F776" s="17">
        <f>F777</f>
        <v>1000</v>
      </c>
      <c r="G776" s="17">
        <f t="shared" ref="G776:H778" si="23">G777</f>
        <v>1040</v>
      </c>
      <c r="H776" s="17">
        <f t="shared" si="23"/>
        <v>1081.5999999999999</v>
      </c>
    </row>
    <row r="777" spans="1:8" ht="76.5" x14ac:dyDescent="0.2">
      <c r="A777" s="9">
        <v>765</v>
      </c>
      <c r="B777" s="18" t="s">
        <v>697</v>
      </c>
      <c r="C777" s="18" t="s">
        <v>79</v>
      </c>
      <c r="D777" s="18"/>
      <c r="E777" s="40" t="s">
        <v>80</v>
      </c>
      <c r="F777" s="20">
        <f>F778</f>
        <v>1000</v>
      </c>
      <c r="G777" s="20">
        <f t="shared" si="23"/>
        <v>1040</v>
      </c>
      <c r="H777" s="20">
        <f t="shared" si="23"/>
        <v>1081.5999999999999</v>
      </c>
    </row>
    <row r="778" spans="1:8" ht="12" customHeight="1" x14ac:dyDescent="0.2">
      <c r="A778" s="9">
        <v>766</v>
      </c>
      <c r="B778" s="21" t="s">
        <v>697</v>
      </c>
      <c r="C778" s="21" t="s">
        <v>695</v>
      </c>
      <c r="D778" s="21"/>
      <c r="E778" s="25" t="s">
        <v>696</v>
      </c>
      <c r="F778" s="23">
        <f>F779</f>
        <v>1000</v>
      </c>
      <c r="G778" s="23">
        <f t="shared" si="23"/>
        <v>1040</v>
      </c>
      <c r="H778" s="23">
        <f t="shared" si="23"/>
        <v>1081.5999999999999</v>
      </c>
    </row>
    <row r="779" spans="1:8" x14ac:dyDescent="0.2">
      <c r="A779" s="9">
        <v>767</v>
      </c>
      <c r="B779" s="33" t="s">
        <v>697</v>
      </c>
      <c r="C779" s="21" t="s">
        <v>695</v>
      </c>
      <c r="D779" s="33" t="s">
        <v>36</v>
      </c>
      <c r="E779" s="24" t="s">
        <v>37</v>
      </c>
      <c r="F779" s="23">
        <v>1000</v>
      </c>
      <c r="G779" s="23">
        <v>1040</v>
      </c>
      <c r="H779" s="23">
        <v>1081.5999999999999</v>
      </c>
    </row>
    <row r="780" spans="1:8" ht="13.5" x14ac:dyDescent="0.25">
      <c r="A780" s="9">
        <v>768</v>
      </c>
      <c r="B780" s="44" t="s">
        <v>699</v>
      </c>
      <c r="C780" s="45"/>
      <c r="D780" s="45"/>
      <c r="E780" s="86" t="s">
        <v>700</v>
      </c>
      <c r="F780" s="47">
        <f>F781</f>
        <v>24</v>
      </c>
      <c r="G780" s="47">
        <f>G781</f>
        <v>25</v>
      </c>
      <c r="H780" s="47">
        <f>H781</f>
        <v>26</v>
      </c>
    </row>
    <row r="781" spans="1:8" ht="25.5" x14ac:dyDescent="0.2">
      <c r="A781" s="9">
        <v>769</v>
      </c>
      <c r="B781" s="15" t="s">
        <v>701</v>
      </c>
      <c r="C781" s="15"/>
      <c r="D781" s="15"/>
      <c r="E781" s="16" t="s">
        <v>702</v>
      </c>
      <c r="F781" s="17">
        <f>F783</f>
        <v>24</v>
      </c>
      <c r="G781" s="17">
        <f>G783</f>
        <v>25</v>
      </c>
      <c r="H781" s="17">
        <f>H783</f>
        <v>26</v>
      </c>
    </row>
    <row r="782" spans="1:8" x14ac:dyDescent="0.2">
      <c r="A782" s="9">
        <v>770</v>
      </c>
      <c r="B782" s="18" t="s">
        <v>701</v>
      </c>
      <c r="C782" s="18" t="s">
        <v>26</v>
      </c>
      <c r="D782" s="18"/>
      <c r="E782" s="19" t="s">
        <v>27</v>
      </c>
      <c r="F782" s="20">
        <f t="shared" ref="F782:H783" si="24">F783</f>
        <v>24</v>
      </c>
      <c r="G782" s="20">
        <f t="shared" si="24"/>
        <v>25</v>
      </c>
      <c r="H782" s="20">
        <f t="shared" si="24"/>
        <v>26</v>
      </c>
    </row>
    <row r="783" spans="1:8" ht="51" x14ac:dyDescent="0.2">
      <c r="A783" s="9">
        <v>771</v>
      </c>
      <c r="B783" s="21" t="s">
        <v>701</v>
      </c>
      <c r="C783" s="21" t="s">
        <v>703</v>
      </c>
      <c r="D783" s="21"/>
      <c r="E783" s="25" t="s">
        <v>704</v>
      </c>
      <c r="F783" s="23">
        <f t="shared" si="24"/>
        <v>24</v>
      </c>
      <c r="G783" s="23">
        <f t="shared" si="24"/>
        <v>25</v>
      </c>
      <c r="H783" s="23">
        <f t="shared" si="24"/>
        <v>26</v>
      </c>
    </row>
    <row r="784" spans="1:8" ht="13.5" thickBot="1" x14ac:dyDescent="0.25">
      <c r="A784" s="9">
        <v>772</v>
      </c>
      <c r="B784" s="33" t="s">
        <v>701</v>
      </c>
      <c r="C784" s="21" t="s">
        <v>703</v>
      </c>
      <c r="D784" s="33" t="s">
        <v>705</v>
      </c>
      <c r="E784" s="39" t="s">
        <v>706</v>
      </c>
      <c r="F784" s="23">
        <v>24</v>
      </c>
      <c r="G784" s="23">
        <v>25</v>
      </c>
      <c r="H784" s="23">
        <v>26</v>
      </c>
    </row>
    <row r="785" spans="1:8" ht="13.5" thickBot="1" x14ac:dyDescent="0.25">
      <c r="A785" s="9">
        <v>773</v>
      </c>
      <c r="B785" s="119"/>
      <c r="C785" s="120"/>
      <c r="D785" s="121"/>
      <c r="E785" s="122" t="s">
        <v>707</v>
      </c>
      <c r="F785" s="123">
        <f>F780+F770+F739+F645+F616+F401+F260+F192+F123+F13+F386</f>
        <v>5035761.9878499992</v>
      </c>
      <c r="G785" s="123">
        <f>G780+G770+G739+G645+G616+G401+G260+G192+G123+G13+G386</f>
        <v>3143482.7</v>
      </c>
      <c r="H785" s="123">
        <f>H780+H770+H739+H645+H616+H401+H260+H192+H123+H13+H386</f>
        <v>3250293.2</v>
      </c>
    </row>
    <row r="788" spans="1:8" x14ac:dyDescent="0.2">
      <c r="A788" s="129"/>
      <c r="B788" s="129"/>
      <c r="C788" s="129"/>
      <c r="D788" s="129"/>
      <c r="E788" s="129"/>
    </row>
    <row r="789" spans="1:8" x14ac:dyDescent="0.2">
      <c r="A789" s="124"/>
      <c r="C789"/>
      <c r="D789" s="1"/>
    </row>
    <row r="790" spans="1:8" x14ac:dyDescent="0.2">
      <c r="A790" s="125"/>
      <c r="C790"/>
      <c r="D790" s="1"/>
    </row>
  </sheetData>
  <autoFilter ref="A12:H785"/>
  <mergeCells count="4">
    <mergeCell ref="F2:H2"/>
    <mergeCell ref="F5:H5"/>
    <mergeCell ref="A8:H10"/>
    <mergeCell ref="A788:E788"/>
  </mergeCells>
  <pageMargins left="0.39370078740157483" right="0.19685039370078741" top="0.19685039370078741" bottom="0.19685039370078741" header="0.39370078740157483" footer="0.39370078740157483"/>
  <pageSetup paperSize="9" scale="75" fitToHeight="20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Прил 3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ovsiankina</dc:creator>
  <cp:lastModifiedBy>user</cp:lastModifiedBy>
  <dcterms:created xsi:type="dcterms:W3CDTF">2025-12-05T03:47:11Z</dcterms:created>
  <dcterms:modified xsi:type="dcterms:W3CDTF">2025-12-08T11:20:40Z</dcterms:modified>
</cp:coreProperties>
</file>