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/>
  <mc:AlternateContent xmlns:mc="http://schemas.openxmlformats.org/markup-compatibility/2006">
    <mc:Choice Requires="x15">
      <x15ac:absPath xmlns:x15ac="http://schemas.microsoft.com/office/spreadsheetml/2010/11/ac" url="D:\Со старого компа\Администратор\Мои документы\Решения\25 мая 2022\исполнение бюджета за 2021 год\"/>
    </mc:Choice>
  </mc:AlternateContent>
  <xr:revisionPtr revIDLastSave="0" documentId="13_ncr:1_{FC6E2917-1F64-44B2-94FC-EB9209064C96}" xr6:coauthVersionLast="45" xr6:coauthVersionMax="45" xr10:uidLastSave="{00000000-0000-0000-0000-000000000000}"/>
  <bookViews>
    <workbookView xWindow="-108" yWindow="-108" windowWidth="23256" windowHeight="12600" xr2:uid="{00000000-000D-0000-FFFF-FFFF00000000}"/>
  </bookViews>
  <sheets>
    <sheet name="Приложение 5 2021" sheetId="1" r:id="rId1"/>
  </sheets>
  <definedNames>
    <definedName name="_xlnm._FilterDatabase" localSheetId="0" hidden="1">'Приложение 5 2021'!$B$12:$I$797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I21" i="1" l="1"/>
  <c r="I20" i="1"/>
  <c r="I19" i="1"/>
  <c r="I18" i="1"/>
  <c r="I24" i="1"/>
  <c r="I23" i="1"/>
  <c r="I31" i="1"/>
  <c r="I30" i="1"/>
  <c r="I29" i="1"/>
  <c r="I28" i="1"/>
  <c r="I33" i="1"/>
  <c r="I36" i="1"/>
  <c r="I35" i="1"/>
  <c r="I40" i="1"/>
  <c r="I44" i="1"/>
  <c r="I48" i="1"/>
  <c r="I52" i="1"/>
  <c r="I56" i="1"/>
  <c r="I59" i="1"/>
  <c r="I62" i="1"/>
  <c r="I61" i="1"/>
  <c r="I68" i="1"/>
  <c r="I67" i="1"/>
  <c r="I66" i="1"/>
  <c r="I65" i="1"/>
  <c r="I64" i="1"/>
  <c r="I75" i="1"/>
  <c r="I74" i="1"/>
  <c r="I73" i="1"/>
  <c r="I72" i="1"/>
  <c r="I71" i="1"/>
  <c r="I70" i="1"/>
  <c r="I77" i="1"/>
  <c r="I79" i="1"/>
  <c r="I81" i="1"/>
  <c r="I83" i="1"/>
  <c r="I87" i="1"/>
  <c r="I86" i="1"/>
  <c r="I85" i="1"/>
  <c r="I90" i="1"/>
  <c r="I89" i="1"/>
  <c r="I92" i="1"/>
  <c r="I94" i="1"/>
  <c r="I96" i="1"/>
  <c r="I98" i="1"/>
  <c r="I103" i="1"/>
  <c r="I107" i="1"/>
  <c r="I109" i="1"/>
  <c r="I111" i="1"/>
  <c r="I113" i="1"/>
  <c r="I115" i="1"/>
  <c r="I117" i="1"/>
  <c r="I121" i="1"/>
  <c r="I124" i="1"/>
  <c r="I129" i="1"/>
  <c r="I128" i="1"/>
  <c r="I127" i="1"/>
  <c r="I133" i="1"/>
  <c r="I132" i="1"/>
  <c r="I131" i="1"/>
  <c r="I136" i="1"/>
  <c r="I135" i="1"/>
  <c r="I141" i="1"/>
  <c r="I140" i="1"/>
  <c r="I139" i="1"/>
  <c r="I138" i="1"/>
  <c r="I146" i="1"/>
  <c r="I150" i="1"/>
  <c r="I153" i="1"/>
  <c r="I155" i="1"/>
  <c r="I158" i="1"/>
  <c r="I164" i="1"/>
  <c r="I168" i="1"/>
  <c r="I176" i="1"/>
  <c r="I175" i="1"/>
  <c r="I174" i="1"/>
  <c r="I173" i="1"/>
  <c r="I181" i="1"/>
  <c r="I180" i="1"/>
  <c r="I183" i="1"/>
  <c r="I185" i="1"/>
  <c r="I192" i="1"/>
  <c r="I191" i="1"/>
  <c r="I190" i="1"/>
  <c r="I194" i="1"/>
  <c r="I196" i="1"/>
  <c r="I198" i="1"/>
  <c r="I200" i="1"/>
  <c r="I202" i="1"/>
  <c r="I205" i="1"/>
  <c r="I209" i="1"/>
  <c r="I211" i="1"/>
  <c r="I214" i="1"/>
  <c r="I216" i="1"/>
  <c r="I225" i="1"/>
  <c r="I224" i="1"/>
  <c r="I223" i="1"/>
  <c r="I222" i="1"/>
  <c r="I221" i="1"/>
  <c r="I220" i="1"/>
  <c r="I227" i="1"/>
  <c r="I235" i="1"/>
  <c r="I234" i="1"/>
  <c r="I233" i="1"/>
  <c r="I232" i="1"/>
  <c r="I231" i="1"/>
  <c r="I230" i="1"/>
  <c r="I237" i="1"/>
  <c r="I243" i="1"/>
  <c r="I245" i="1"/>
  <c r="I248" i="1"/>
  <c r="I250" i="1"/>
  <c r="I253" i="1"/>
  <c r="I255" i="1"/>
  <c r="I257" i="1"/>
  <c r="I259" i="1"/>
  <c r="I264" i="1"/>
  <c r="I267" i="1"/>
  <c r="I266" i="1"/>
  <c r="I269" i="1"/>
  <c r="I271" i="1"/>
  <c r="I273" i="1"/>
  <c r="I275" i="1"/>
  <c r="I277" i="1"/>
  <c r="I280" i="1"/>
  <c r="I283" i="1"/>
  <c r="I286" i="1"/>
  <c r="I288" i="1"/>
  <c r="I290" i="1"/>
  <c r="I293" i="1"/>
  <c r="I292" i="1"/>
  <c r="I295" i="1"/>
  <c r="I297" i="1"/>
  <c r="I299" i="1"/>
  <c r="I304" i="1"/>
  <c r="I306" i="1"/>
  <c r="I308" i="1"/>
  <c r="I310" i="1"/>
  <c r="I312" i="1"/>
  <c r="I316" i="1"/>
  <c r="I320" i="1"/>
  <c r="I323" i="1"/>
  <c r="I322" i="1"/>
  <c r="I325" i="1"/>
  <c r="I327" i="1"/>
  <c r="I329" i="1"/>
  <c r="I332" i="1"/>
  <c r="I334" i="1"/>
  <c r="I336" i="1"/>
  <c r="I349" i="1"/>
  <c r="I348" i="1"/>
  <c r="I347" i="1"/>
  <c r="I346" i="1"/>
  <c r="I345" i="1"/>
  <c r="I344" i="1"/>
  <c r="I343" i="1"/>
  <c r="I342" i="1"/>
  <c r="I341" i="1"/>
  <c r="I356" i="1"/>
  <c r="I355" i="1"/>
  <c r="I358" i="1"/>
  <c r="I360" i="1"/>
  <c r="I362" i="1"/>
  <c r="I364" i="1"/>
  <c r="I366" i="1"/>
  <c r="I368" i="1"/>
  <c r="I374" i="1"/>
  <c r="I377" i="1"/>
  <c r="I376" i="1"/>
  <c r="I380" i="1"/>
  <c r="I379" i="1"/>
  <c r="I382" i="1"/>
  <c r="I385" i="1"/>
  <c r="I388" i="1"/>
  <c r="I387" i="1"/>
  <c r="I391" i="1"/>
  <c r="I398" i="1"/>
  <c r="I397" i="1"/>
  <c r="I402" i="1"/>
  <c r="I401" i="1"/>
  <c r="I404" i="1"/>
  <c r="I406" i="1"/>
  <c r="I408" i="1"/>
  <c r="I410" i="1"/>
  <c r="I412" i="1"/>
  <c r="I414" i="1"/>
  <c r="I417" i="1"/>
  <c r="I422" i="1"/>
  <c r="I427" i="1"/>
  <c r="I431" i="1"/>
  <c r="I430" i="1"/>
  <c r="I434" i="1"/>
  <c r="I433" i="1"/>
  <c r="I437" i="1"/>
  <c r="I436" i="1"/>
  <c r="I440" i="1"/>
  <c r="I439" i="1"/>
  <c r="I442" i="1"/>
  <c r="I447" i="1"/>
  <c r="I450" i="1"/>
  <c r="I452" i="1"/>
  <c r="I457" i="1"/>
  <c r="I460" i="1"/>
  <c r="I459" i="1"/>
  <c r="I462" i="1"/>
  <c r="I464" i="1"/>
  <c r="I466" i="1"/>
  <c r="I470" i="1"/>
  <c r="I469" i="1"/>
  <c r="I472" i="1"/>
  <c r="I474" i="1"/>
  <c r="I477" i="1"/>
  <c r="I481" i="1"/>
  <c r="I487" i="1"/>
  <c r="I486" i="1"/>
  <c r="I485" i="1"/>
  <c r="I484" i="1"/>
  <c r="I492" i="1"/>
  <c r="I491" i="1"/>
  <c r="I490" i="1"/>
  <c r="I489" i="1"/>
  <c r="I494" i="1"/>
  <c r="I500" i="1"/>
  <c r="I499" i="1"/>
  <c r="I502" i="1"/>
  <c r="I504" i="1"/>
  <c r="I506" i="1"/>
  <c r="I508" i="1"/>
  <c r="I510" i="1"/>
  <c r="I512" i="1"/>
  <c r="I514" i="1"/>
  <c r="I517" i="1"/>
  <c r="I519" i="1"/>
  <c r="I525" i="1"/>
  <c r="I524" i="1"/>
  <c r="I529" i="1"/>
  <c r="I539" i="1"/>
  <c r="I538" i="1"/>
  <c r="I537" i="1"/>
  <c r="I536" i="1"/>
  <c r="I542" i="1"/>
  <c r="I541" i="1"/>
  <c r="I546" i="1"/>
  <c r="I545" i="1"/>
  <c r="I549" i="1"/>
  <c r="I548" i="1"/>
  <c r="I552" i="1"/>
  <c r="I551" i="1"/>
  <c r="I556" i="1"/>
  <c r="I555" i="1"/>
  <c r="I561" i="1"/>
  <c r="I560" i="1"/>
  <c r="I559" i="1"/>
  <c r="I558" i="1"/>
  <c r="I565" i="1"/>
  <c r="I564" i="1"/>
  <c r="I573" i="1"/>
  <c r="I572" i="1"/>
  <c r="I571" i="1"/>
  <c r="I570" i="1"/>
  <c r="I576" i="1"/>
  <c r="I575" i="1"/>
  <c r="I578" i="1"/>
  <c r="I582" i="1"/>
  <c r="I581" i="1"/>
  <c r="I585" i="1"/>
  <c r="I584" i="1"/>
  <c r="I588" i="1"/>
  <c r="I587" i="1"/>
  <c r="I591" i="1"/>
  <c r="I590" i="1"/>
  <c r="I594" i="1"/>
  <c r="I593" i="1"/>
  <c r="I597" i="1"/>
  <c r="I596" i="1"/>
  <c r="I599" i="1"/>
  <c r="I601" i="1"/>
  <c r="I604" i="1"/>
  <c r="I607" i="1"/>
  <c r="I606" i="1"/>
  <c r="I612" i="1"/>
  <c r="I611" i="1"/>
  <c r="I610" i="1"/>
  <c r="I609" i="1"/>
  <c r="I614" i="1"/>
  <c r="I616" i="1"/>
  <c r="I618" i="1"/>
  <c r="I621" i="1"/>
  <c r="I620" i="1"/>
  <c r="I624" i="1"/>
  <c r="I623" i="1"/>
  <c r="I626" i="1"/>
  <c r="I628" i="1"/>
  <c r="I632" i="1"/>
  <c r="I631" i="1"/>
  <c r="I635" i="1"/>
  <c r="I634" i="1"/>
  <c r="I637" i="1"/>
  <c r="I641" i="1"/>
  <c r="I640" i="1"/>
  <c r="I649" i="1"/>
  <c r="I648" i="1"/>
  <c r="I647" i="1"/>
  <c r="I646" i="1"/>
  <c r="I652" i="1"/>
  <c r="I651" i="1"/>
  <c r="I656" i="1"/>
  <c r="I655" i="1"/>
  <c r="I659" i="1"/>
  <c r="I658" i="1"/>
  <c r="I661" i="1"/>
  <c r="I663" i="1"/>
  <c r="I667" i="1"/>
  <c r="I666" i="1"/>
  <c r="I672" i="1"/>
  <c r="I671" i="1"/>
  <c r="I670" i="1"/>
  <c r="I669" i="1"/>
  <c r="I676" i="1"/>
  <c r="I675" i="1"/>
  <c r="I683" i="1"/>
  <c r="I682" i="1"/>
  <c r="I681" i="1"/>
  <c r="I686" i="1"/>
  <c r="I685" i="1"/>
  <c r="I688" i="1"/>
  <c r="I692" i="1"/>
  <c r="I698" i="1"/>
  <c r="I697" i="1"/>
  <c r="I702" i="1"/>
  <c r="I701" i="1"/>
  <c r="I704" i="1"/>
  <c r="I711" i="1"/>
  <c r="I710" i="1"/>
  <c r="I709" i="1"/>
  <c r="I708" i="1"/>
  <c r="I707" i="1"/>
  <c r="I717" i="1"/>
  <c r="I716" i="1"/>
  <c r="I715" i="1"/>
  <c r="I714" i="1"/>
  <c r="I713" i="1"/>
  <c r="I720" i="1"/>
  <c r="I723" i="1"/>
  <c r="I722" i="1"/>
  <c r="I728" i="1"/>
  <c r="I733" i="1"/>
  <c r="I740" i="1"/>
  <c r="I739" i="1"/>
  <c r="I746" i="1"/>
  <c r="I745" i="1"/>
  <c r="I744" i="1"/>
  <c r="I743" i="1"/>
  <c r="I742" i="1"/>
  <c r="I748" i="1"/>
  <c r="I753" i="1"/>
  <c r="I761" i="1"/>
  <c r="I760" i="1"/>
  <c r="I759" i="1"/>
  <c r="I767" i="1"/>
  <c r="I766" i="1"/>
  <c r="I765" i="1"/>
  <c r="I764" i="1"/>
  <c r="I763" i="1"/>
  <c r="I772" i="1"/>
  <c r="I783" i="1"/>
  <c r="I782" i="1"/>
  <c r="I781" i="1"/>
  <c r="I780" i="1"/>
  <c r="I779" i="1"/>
  <c r="I778" i="1"/>
  <c r="I786" i="1"/>
  <c r="I785" i="1"/>
  <c r="I791" i="1"/>
  <c r="I796" i="1"/>
  <c r="H17" i="1"/>
  <c r="H22" i="1"/>
  <c r="H27" i="1"/>
  <c r="H32" i="1"/>
  <c r="H34" i="1"/>
  <c r="H39" i="1"/>
  <c r="H38" i="1" s="1"/>
  <c r="H37" i="1" s="1"/>
  <c r="H43" i="1"/>
  <c r="H42" i="1" s="1"/>
  <c r="H41" i="1" s="1"/>
  <c r="H47" i="1"/>
  <c r="H46" i="1" s="1"/>
  <c r="H45" i="1" s="1"/>
  <c r="H51" i="1"/>
  <c r="H50" i="1" s="1"/>
  <c r="H55" i="1"/>
  <c r="H54" i="1" s="1"/>
  <c r="H53" i="1" s="1"/>
  <c r="H58" i="1"/>
  <c r="H60" i="1"/>
  <c r="H63" i="1"/>
  <c r="H69" i="1"/>
  <c r="H76" i="1"/>
  <c r="H78" i="1"/>
  <c r="H80" i="1"/>
  <c r="H82" i="1"/>
  <c r="H84" i="1"/>
  <c r="H88" i="1"/>
  <c r="H91" i="1"/>
  <c r="H93" i="1"/>
  <c r="H95" i="1"/>
  <c r="H97" i="1"/>
  <c r="H102" i="1"/>
  <c r="H101" i="1" s="1"/>
  <c r="H100" i="1" s="1"/>
  <c r="H106" i="1"/>
  <c r="H108" i="1"/>
  <c r="H110" i="1"/>
  <c r="H112" i="1"/>
  <c r="H114" i="1"/>
  <c r="H116" i="1"/>
  <c r="H120" i="1"/>
  <c r="H119" i="1" s="1"/>
  <c r="H123" i="1"/>
  <c r="H122" i="1" s="1"/>
  <c r="H126" i="1"/>
  <c r="H130" i="1"/>
  <c r="H134" i="1"/>
  <c r="H137" i="1"/>
  <c r="H145" i="1"/>
  <c r="H144" i="1" s="1"/>
  <c r="H143" i="1" s="1"/>
  <c r="H149" i="1"/>
  <c r="H148" i="1" s="1"/>
  <c r="H152" i="1"/>
  <c r="H154" i="1"/>
  <c r="H157" i="1"/>
  <c r="H156" i="1" s="1"/>
  <c r="H163" i="1"/>
  <c r="H162" i="1" s="1"/>
  <c r="H161" i="1" s="1"/>
  <c r="H160" i="1" s="1"/>
  <c r="H167" i="1"/>
  <c r="H166" i="1" s="1"/>
  <c r="H165" i="1" s="1"/>
  <c r="H172" i="1"/>
  <c r="H171" i="1" s="1"/>
  <c r="H170" i="1" s="1"/>
  <c r="H169" i="1" s="1"/>
  <c r="H179" i="1"/>
  <c r="H182" i="1"/>
  <c r="H184" i="1"/>
  <c r="H189" i="1"/>
  <c r="H193" i="1"/>
  <c r="H195" i="1"/>
  <c r="H197" i="1"/>
  <c r="H199" i="1"/>
  <c r="H201" i="1"/>
  <c r="H204" i="1"/>
  <c r="H203" i="1" s="1"/>
  <c r="H208" i="1"/>
  <c r="H210" i="1"/>
  <c r="H213" i="1"/>
  <c r="H215" i="1"/>
  <c r="H219" i="1"/>
  <c r="H226" i="1"/>
  <c r="H229" i="1"/>
  <c r="H236" i="1"/>
  <c r="H242" i="1"/>
  <c r="H244" i="1"/>
  <c r="H247" i="1"/>
  <c r="H249" i="1"/>
  <c r="H252" i="1"/>
  <c r="H254" i="1"/>
  <c r="H256" i="1"/>
  <c r="H258" i="1"/>
  <c r="H263" i="1"/>
  <c r="H265" i="1"/>
  <c r="H268" i="1"/>
  <c r="H270" i="1"/>
  <c r="H272" i="1"/>
  <c r="H274" i="1"/>
  <c r="H276" i="1"/>
  <c r="H279" i="1"/>
  <c r="H278" i="1" s="1"/>
  <c r="H282" i="1"/>
  <c r="H281" i="1" s="1"/>
  <c r="H285" i="1"/>
  <c r="H287" i="1"/>
  <c r="H289" i="1"/>
  <c r="H291" i="1"/>
  <c r="H294" i="1"/>
  <c r="H296" i="1"/>
  <c r="H298" i="1"/>
  <c r="H303" i="1"/>
  <c r="H305" i="1"/>
  <c r="H307" i="1"/>
  <c r="H309" i="1"/>
  <c r="H311" i="1"/>
  <c r="H315" i="1"/>
  <c r="H314" i="1" s="1"/>
  <c r="H313" i="1" s="1"/>
  <c r="H319" i="1"/>
  <c r="H321" i="1"/>
  <c r="H324" i="1"/>
  <c r="H326" i="1"/>
  <c r="H328" i="1"/>
  <c r="H331" i="1"/>
  <c r="H333" i="1"/>
  <c r="H335" i="1"/>
  <c r="H340" i="1"/>
  <c r="H339" i="1" s="1"/>
  <c r="H338" i="1" s="1"/>
  <c r="H337" i="1" s="1"/>
  <c r="H354" i="1"/>
  <c r="H357" i="1"/>
  <c r="H359" i="1"/>
  <c r="H361" i="1"/>
  <c r="H363" i="1"/>
  <c r="H365" i="1"/>
  <c r="H367" i="1"/>
  <c r="H373" i="1"/>
  <c r="H375" i="1"/>
  <c r="H378" i="1"/>
  <c r="H381" i="1"/>
  <c r="H384" i="1"/>
  <c r="H386" i="1"/>
  <c r="H390" i="1"/>
  <c r="H389" i="1" s="1"/>
  <c r="H396" i="1"/>
  <c r="H395" i="1" s="1"/>
  <c r="H400" i="1"/>
  <c r="H403" i="1"/>
  <c r="H405" i="1"/>
  <c r="H407" i="1"/>
  <c r="H409" i="1"/>
  <c r="H411" i="1"/>
  <c r="H413" i="1"/>
  <c r="H416" i="1"/>
  <c r="H415" i="1" s="1"/>
  <c r="H421" i="1"/>
  <c r="H420" i="1" s="1"/>
  <c r="H419" i="1" s="1"/>
  <c r="H426" i="1"/>
  <c r="H425" i="1" s="1"/>
  <c r="H424" i="1" s="1"/>
  <c r="H429" i="1"/>
  <c r="H432" i="1"/>
  <c r="H435" i="1"/>
  <c r="H438" i="1"/>
  <c r="H441" i="1"/>
  <c r="H446" i="1"/>
  <c r="H445" i="1" s="1"/>
  <c r="H449" i="1"/>
  <c r="H451" i="1"/>
  <c r="H456" i="1"/>
  <c r="H458" i="1"/>
  <c r="H461" i="1"/>
  <c r="H463" i="1"/>
  <c r="H465" i="1"/>
  <c r="H468" i="1"/>
  <c r="H471" i="1"/>
  <c r="H473" i="1"/>
  <c r="H476" i="1"/>
  <c r="H475" i="1" s="1"/>
  <c r="H480" i="1"/>
  <c r="H479" i="1" s="1"/>
  <c r="H478" i="1" s="1"/>
  <c r="H483" i="1"/>
  <c r="H488" i="1"/>
  <c r="H493" i="1"/>
  <c r="H498" i="1"/>
  <c r="H501" i="1"/>
  <c r="H503" i="1"/>
  <c r="H505" i="1"/>
  <c r="H507" i="1"/>
  <c r="H509" i="1"/>
  <c r="H511" i="1"/>
  <c r="H513" i="1"/>
  <c r="H516" i="1"/>
  <c r="H518" i="1"/>
  <c r="H523" i="1"/>
  <c r="H522" i="1" s="1"/>
  <c r="H528" i="1"/>
  <c r="H527" i="1" s="1"/>
  <c r="H526" i="1" s="1"/>
  <c r="H535" i="1"/>
  <c r="H540" i="1"/>
  <c r="H544" i="1"/>
  <c r="H547" i="1"/>
  <c r="H550" i="1"/>
  <c r="H554" i="1"/>
  <c r="H557" i="1"/>
  <c r="H563" i="1"/>
  <c r="H562" i="1" s="1"/>
  <c r="H569" i="1"/>
  <c r="H574" i="1"/>
  <c r="H577" i="1"/>
  <c r="H580" i="1"/>
  <c r="H583" i="1"/>
  <c r="H586" i="1"/>
  <c r="H589" i="1"/>
  <c r="H592" i="1"/>
  <c r="H595" i="1"/>
  <c r="H598" i="1"/>
  <c r="H600" i="1"/>
  <c r="H603" i="1"/>
  <c r="H605" i="1"/>
  <c r="H608" i="1"/>
  <c r="H613" i="1"/>
  <c r="H615" i="1"/>
  <c r="H617" i="1"/>
  <c r="H619" i="1"/>
  <c r="H622" i="1"/>
  <c r="H625" i="1"/>
  <c r="H627" i="1"/>
  <c r="H630" i="1"/>
  <c r="H633" i="1"/>
  <c r="H636" i="1"/>
  <c r="H639" i="1"/>
  <c r="H638" i="1" s="1"/>
  <c r="H645" i="1"/>
  <c r="H650" i="1"/>
  <c r="H654" i="1"/>
  <c r="H657" i="1"/>
  <c r="H660" i="1"/>
  <c r="H662" i="1"/>
  <c r="H665" i="1"/>
  <c r="H668" i="1"/>
  <c r="H674" i="1"/>
  <c r="H673" i="1" s="1"/>
  <c r="H680" i="1"/>
  <c r="H684" i="1"/>
  <c r="H687" i="1"/>
  <c r="H691" i="1"/>
  <c r="H690" i="1" s="1"/>
  <c r="H689" i="1" s="1"/>
  <c r="H696" i="1"/>
  <c r="H695" i="1" s="1"/>
  <c r="H700" i="1"/>
  <c r="H703" i="1"/>
  <c r="H706" i="1"/>
  <c r="H712" i="1"/>
  <c r="H719" i="1"/>
  <c r="H721" i="1"/>
  <c r="H727" i="1"/>
  <c r="H725" i="1" s="1"/>
  <c r="H732" i="1"/>
  <c r="H731" i="1" s="1"/>
  <c r="H730" i="1" s="1"/>
  <c r="H729" i="1" s="1"/>
  <c r="H738" i="1"/>
  <c r="H741" i="1"/>
  <c r="H747" i="1"/>
  <c r="H752" i="1"/>
  <c r="H750" i="1" s="1"/>
  <c r="H749" i="1" s="1"/>
  <c r="H758" i="1"/>
  <c r="H762" i="1"/>
  <c r="H771" i="1"/>
  <c r="H769" i="1" s="1"/>
  <c r="H768" i="1" s="1"/>
  <c r="H777" i="1"/>
  <c r="H784" i="1"/>
  <c r="H790" i="1"/>
  <c r="H789" i="1" s="1"/>
  <c r="H795" i="1"/>
  <c r="H793" i="1" s="1"/>
  <c r="H792" i="1" s="1"/>
  <c r="G795" i="1"/>
  <c r="G794" i="1" s="1"/>
  <c r="G790" i="1"/>
  <c r="G788" i="1" s="1"/>
  <c r="G787" i="1" s="1"/>
  <c r="G784" i="1"/>
  <c r="G777" i="1"/>
  <c r="G771" i="1"/>
  <c r="G770" i="1" s="1"/>
  <c r="G762" i="1"/>
  <c r="G758" i="1"/>
  <c r="G752" i="1"/>
  <c r="G751" i="1" s="1"/>
  <c r="G747" i="1"/>
  <c r="G741" i="1"/>
  <c r="G738" i="1"/>
  <c r="G732" i="1"/>
  <c r="G731" i="1" s="1"/>
  <c r="G730" i="1" s="1"/>
  <c r="G729" i="1" s="1"/>
  <c r="G727" i="1"/>
  <c r="G726" i="1" s="1"/>
  <c r="G721" i="1"/>
  <c r="G719" i="1"/>
  <c r="G712" i="1"/>
  <c r="G706" i="1"/>
  <c r="G703" i="1"/>
  <c r="G700" i="1"/>
  <c r="G696" i="1"/>
  <c r="G695" i="1" s="1"/>
  <c r="G691" i="1"/>
  <c r="G690" i="1" s="1"/>
  <c r="G689" i="1" s="1"/>
  <c r="G687" i="1"/>
  <c r="G684" i="1"/>
  <c r="G680" i="1"/>
  <c r="G674" i="1"/>
  <c r="G673" i="1" s="1"/>
  <c r="G668" i="1"/>
  <c r="G665" i="1"/>
  <c r="G662" i="1"/>
  <c r="G660" i="1"/>
  <c r="G657" i="1"/>
  <c r="G654" i="1"/>
  <c r="G650" i="1"/>
  <c r="G645" i="1"/>
  <c r="G639" i="1"/>
  <c r="G638" i="1" s="1"/>
  <c r="G636" i="1"/>
  <c r="G633" i="1"/>
  <c r="G630" i="1"/>
  <c r="G627" i="1"/>
  <c r="G625" i="1"/>
  <c r="G622" i="1"/>
  <c r="G619" i="1"/>
  <c r="G617" i="1"/>
  <c r="G615" i="1"/>
  <c r="G613" i="1"/>
  <c r="G608" i="1"/>
  <c r="G605" i="1"/>
  <c r="G603" i="1"/>
  <c r="G600" i="1"/>
  <c r="G598" i="1"/>
  <c r="G595" i="1"/>
  <c r="G592" i="1"/>
  <c r="G589" i="1"/>
  <c r="G586" i="1"/>
  <c r="G583" i="1"/>
  <c r="G580" i="1"/>
  <c r="G577" i="1"/>
  <c r="G574" i="1"/>
  <c r="G569" i="1"/>
  <c r="G563" i="1"/>
  <c r="G562" i="1" s="1"/>
  <c r="G557" i="1"/>
  <c r="G554" i="1"/>
  <c r="G550" i="1"/>
  <c r="G547" i="1"/>
  <c r="G544" i="1"/>
  <c r="G540" i="1"/>
  <c r="G535" i="1"/>
  <c r="G528" i="1"/>
  <c r="G527" i="1" s="1"/>
  <c r="G526" i="1" s="1"/>
  <c r="G523" i="1"/>
  <c r="G521" i="1" s="1"/>
  <c r="G518" i="1"/>
  <c r="G516" i="1"/>
  <c r="G513" i="1"/>
  <c r="G511" i="1"/>
  <c r="G509" i="1"/>
  <c r="G507" i="1"/>
  <c r="G505" i="1"/>
  <c r="G503" i="1"/>
  <c r="G501" i="1"/>
  <c r="G498" i="1"/>
  <c r="G493" i="1"/>
  <c r="G488" i="1"/>
  <c r="G483" i="1"/>
  <c r="G480" i="1"/>
  <c r="G479" i="1" s="1"/>
  <c r="G478" i="1" s="1"/>
  <c r="G476" i="1"/>
  <c r="G475" i="1" s="1"/>
  <c r="G473" i="1"/>
  <c r="G471" i="1"/>
  <c r="G468" i="1"/>
  <c r="G465" i="1"/>
  <c r="G463" i="1"/>
  <c r="G461" i="1"/>
  <c r="G458" i="1"/>
  <c r="G456" i="1"/>
  <c r="G451" i="1"/>
  <c r="G449" i="1"/>
  <c r="G446" i="1"/>
  <c r="G445" i="1" s="1"/>
  <c r="G441" i="1"/>
  <c r="G438" i="1"/>
  <c r="G435" i="1"/>
  <c r="G432" i="1"/>
  <c r="G429" i="1"/>
  <c r="G426" i="1"/>
  <c r="G425" i="1" s="1"/>
  <c r="G424" i="1" s="1"/>
  <c r="G421" i="1"/>
  <c r="G420" i="1" s="1"/>
  <c r="G419" i="1" s="1"/>
  <c r="G416" i="1"/>
  <c r="G415" i="1" s="1"/>
  <c r="G413" i="1"/>
  <c r="G411" i="1"/>
  <c r="G409" i="1"/>
  <c r="G407" i="1"/>
  <c r="G405" i="1"/>
  <c r="G403" i="1"/>
  <c r="G400" i="1"/>
  <c r="G396" i="1"/>
  <c r="G395" i="1" s="1"/>
  <c r="G390" i="1"/>
  <c r="G389" i="1" s="1"/>
  <c r="G386" i="1"/>
  <c r="G384" i="1"/>
  <c r="G381" i="1"/>
  <c r="G378" i="1"/>
  <c r="G375" i="1"/>
  <c r="G373" i="1"/>
  <c r="G367" i="1"/>
  <c r="G365" i="1"/>
  <c r="G363" i="1"/>
  <c r="G361" i="1"/>
  <c r="G359" i="1"/>
  <c r="G357" i="1"/>
  <c r="G354" i="1"/>
  <c r="G340" i="1"/>
  <c r="G339" i="1" s="1"/>
  <c r="G338" i="1" s="1"/>
  <c r="G337" i="1" s="1"/>
  <c r="G335" i="1"/>
  <c r="G333" i="1"/>
  <c r="G331" i="1"/>
  <c r="G328" i="1"/>
  <c r="G326" i="1"/>
  <c r="G324" i="1"/>
  <c r="G321" i="1"/>
  <c r="G319" i="1"/>
  <c r="G315" i="1"/>
  <c r="G314" i="1" s="1"/>
  <c r="G313" i="1" s="1"/>
  <c r="G311" i="1"/>
  <c r="G309" i="1"/>
  <c r="G307" i="1"/>
  <c r="G305" i="1"/>
  <c r="G303" i="1"/>
  <c r="G298" i="1"/>
  <c r="G296" i="1"/>
  <c r="G294" i="1"/>
  <c r="G291" i="1"/>
  <c r="G289" i="1"/>
  <c r="G287" i="1"/>
  <c r="G285" i="1"/>
  <c r="G282" i="1"/>
  <c r="G281" i="1" s="1"/>
  <c r="G279" i="1"/>
  <c r="G278" i="1" s="1"/>
  <c r="G276" i="1"/>
  <c r="G274" i="1"/>
  <c r="G272" i="1"/>
  <c r="G270" i="1"/>
  <c r="G268" i="1"/>
  <c r="G265" i="1"/>
  <c r="G263" i="1"/>
  <c r="G258" i="1"/>
  <c r="G256" i="1"/>
  <c r="G254" i="1"/>
  <c r="G252" i="1"/>
  <c r="G249" i="1"/>
  <c r="G247" i="1"/>
  <c r="G244" i="1"/>
  <c r="G242" i="1"/>
  <c r="G236" i="1"/>
  <c r="G229" i="1"/>
  <c r="G226" i="1"/>
  <c r="G219" i="1"/>
  <c r="G215" i="1"/>
  <c r="G213" i="1"/>
  <c r="G210" i="1"/>
  <c r="G208" i="1"/>
  <c r="G204" i="1"/>
  <c r="G203" i="1" s="1"/>
  <c r="G201" i="1"/>
  <c r="G199" i="1"/>
  <c r="G197" i="1"/>
  <c r="G195" i="1"/>
  <c r="G193" i="1"/>
  <c r="G189" i="1"/>
  <c r="G184" i="1"/>
  <c r="G182" i="1"/>
  <c r="G179" i="1"/>
  <c r="G172" i="1"/>
  <c r="G171" i="1" s="1"/>
  <c r="G170" i="1" s="1"/>
  <c r="G169" i="1" s="1"/>
  <c r="G167" i="1"/>
  <c r="G166" i="1" s="1"/>
  <c r="G165" i="1" s="1"/>
  <c r="G163" i="1"/>
  <c r="G162" i="1" s="1"/>
  <c r="G161" i="1" s="1"/>
  <c r="G160" i="1" s="1"/>
  <c r="G157" i="1"/>
  <c r="G156" i="1" s="1"/>
  <c r="G154" i="1"/>
  <c r="G152" i="1"/>
  <c r="G149" i="1"/>
  <c r="G148" i="1" s="1"/>
  <c r="G145" i="1"/>
  <c r="G144" i="1" s="1"/>
  <c r="G143" i="1" s="1"/>
  <c r="G137" i="1"/>
  <c r="G134" i="1"/>
  <c r="G130" i="1"/>
  <c r="G126" i="1"/>
  <c r="G123" i="1"/>
  <c r="G122" i="1" s="1"/>
  <c r="G120" i="1"/>
  <c r="G119" i="1" s="1"/>
  <c r="G116" i="1"/>
  <c r="G114" i="1"/>
  <c r="G112" i="1"/>
  <c r="G110" i="1"/>
  <c r="G108" i="1"/>
  <c r="G106" i="1"/>
  <c r="G102" i="1"/>
  <c r="G101" i="1" s="1"/>
  <c r="G100" i="1" s="1"/>
  <c r="G97" i="1"/>
  <c r="G95" i="1"/>
  <c r="G93" i="1"/>
  <c r="G91" i="1"/>
  <c r="G88" i="1"/>
  <c r="G84" i="1"/>
  <c r="G82" i="1"/>
  <c r="G80" i="1"/>
  <c r="G78" i="1"/>
  <c r="G76" i="1"/>
  <c r="G69" i="1"/>
  <c r="G63" i="1"/>
  <c r="G60" i="1"/>
  <c r="G58" i="1"/>
  <c r="G55" i="1"/>
  <c r="G54" i="1" s="1"/>
  <c r="G53" i="1" s="1"/>
  <c r="G51" i="1"/>
  <c r="G50" i="1" s="1"/>
  <c r="G47" i="1"/>
  <c r="G46" i="1" s="1"/>
  <c r="G45" i="1" s="1"/>
  <c r="G43" i="1"/>
  <c r="G42" i="1" s="1"/>
  <c r="G41" i="1" s="1"/>
  <c r="G39" i="1"/>
  <c r="G38" i="1" s="1"/>
  <c r="G37" i="1" s="1"/>
  <c r="G34" i="1"/>
  <c r="G32" i="1"/>
  <c r="G27" i="1"/>
  <c r="G22" i="1"/>
  <c r="G17" i="1"/>
  <c r="I152" i="1" l="1"/>
  <c r="I184" i="1"/>
  <c r="I208" i="1"/>
  <c r="I242" i="1"/>
  <c r="I263" i="1"/>
  <c r="I303" i="1"/>
  <c r="I762" i="1"/>
  <c r="I458" i="1"/>
  <c r="I721" i="1"/>
  <c r="I687" i="1"/>
  <c r="I657" i="1"/>
  <c r="I456" i="1"/>
  <c r="I503" i="1"/>
  <c r="I473" i="1"/>
  <c r="I451" i="1"/>
  <c r="I403" i="1"/>
  <c r="I375" i="1"/>
  <c r="I321" i="1"/>
  <c r="I298" i="1"/>
  <c r="I278" i="1"/>
  <c r="I236" i="1"/>
  <c r="I182" i="1"/>
  <c r="I116" i="1"/>
  <c r="I95" i="1"/>
  <c r="I76" i="1"/>
  <c r="I507" i="1"/>
  <c r="I535" i="1"/>
  <c r="I80" i="1"/>
  <c r="I100" i="1"/>
  <c r="I432" i="1"/>
  <c r="I27" i="1"/>
  <c r="I784" i="1"/>
  <c r="I738" i="1"/>
  <c r="I700" i="1"/>
  <c r="I665" i="1"/>
  <c r="I636" i="1"/>
  <c r="I615" i="1"/>
  <c r="I592" i="1"/>
  <c r="I562" i="1"/>
  <c r="I505" i="1"/>
  <c r="I475" i="1"/>
  <c r="I429" i="1"/>
  <c r="I281" i="1"/>
  <c r="I97" i="1"/>
  <c r="I78" i="1"/>
  <c r="I258" i="1"/>
  <c r="I354" i="1"/>
  <c r="I424" i="1"/>
  <c r="I557" i="1"/>
  <c r="I589" i="1"/>
  <c r="I613" i="1"/>
  <c r="I633" i="1"/>
  <c r="I689" i="1"/>
  <c r="I660" i="1"/>
  <c r="I630" i="1"/>
  <c r="I608" i="1"/>
  <c r="I586" i="1"/>
  <c r="I554" i="1"/>
  <c r="I518" i="1"/>
  <c r="I501" i="1"/>
  <c r="I471" i="1"/>
  <c r="I449" i="1"/>
  <c r="I400" i="1"/>
  <c r="I373" i="1"/>
  <c r="I319" i="1"/>
  <c r="I296" i="1"/>
  <c r="I276" i="1"/>
  <c r="I256" i="1"/>
  <c r="I229" i="1"/>
  <c r="I201" i="1"/>
  <c r="I179" i="1"/>
  <c r="I143" i="1"/>
  <c r="I114" i="1"/>
  <c r="I93" i="1"/>
  <c r="I69" i="1"/>
  <c r="I673" i="1"/>
  <c r="I777" i="1"/>
  <c r="I662" i="1"/>
  <c r="I203" i="1"/>
  <c r="I43" i="1"/>
  <c r="I727" i="1"/>
  <c r="I324" i="1"/>
  <c r="I357" i="1"/>
  <c r="I378" i="1"/>
  <c r="I405" i="1"/>
  <c r="I627" i="1"/>
  <c r="I605" i="1"/>
  <c r="I583" i="1"/>
  <c r="I550" i="1"/>
  <c r="I516" i="1"/>
  <c r="I498" i="1"/>
  <c r="I468" i="1"/>
  <c r="I445" i="1"/>
  <c r="I415" i="1"/>
  <c r="I395" i="1"/>
  <c r="I367" i="1"/>
  <c r="I335" i="1"/>
  <c r="I313" i="1"/>
  <c r="I294" i="1"/>
  <c r="I274" i="1"/>
  <c r="I254" i="1"/>
  <c r="I226" i="1"/>
  <c r="I199" i="1"/>
  <c r="I137" i="1"/>
  <c r="I112" i="1"/>
  <c r="I91" i="1"/>
  <c r="I63" i="1"/>
  <c r="I34" i="1"/>
  <c r="I691" i="1"/>
  <c r="I340" i="1"/>
  <c r="I145" i="1"/>
  <c r="I170" i="1"/>
  <c r="I758" i="1"/>
  <c r="I719" i="1"/>
  <c r="I684" i="1"/>
  <c r="I654" i="1"/>
  <c r="I625" i="1"/>
  <c r="I603" i="1"/>
  <c r="I580" i="1"/>
  <c r="I547" i="1"/>
  <c r="I513" i="1"/>
  <c r="I493" i="1"/>
  <c r="I465" i="1"/>
  <c r="I441" i="1"/>
  <c r="I413" i="1"/>
  <c r="I389" i="1"/>
  <c r="I365" i="1"/>
  <c r="I333" i="1"/>
  <c r="I311" i="1"/>
  <c r="I291" i="1"/>
  <c r="I272" i="1"/>
  <c r="I252" i="1"/>
  <c r="I219" i="1"/>
  <c r="I197" i="1"/>
  <c r="I134" i="1"/>
  <c r="I110" i="1"/>
  <c r="I88" i="1"/>
  <c r="I60" i="1"/>
  <c r="I32" i="1"/>
  <c r="I528" i="1"/>
  <c r="I120" i="1"/>
  <c r="I338" i="1"/>
  <c r="I712" i="1"/>
  <c r="I680" i="1"/>
  <c r="I650" i="1"/>
  <c r="I622" i="1"/>
  <c r="I600" i="1"/>
  <c r="I577" i="1"/>
  <c r="I544" i="1"/>
  <c r="I511" i="1"/>
  <c r="I488" i="1"/>
  <c r="I463" i="1"/>
  <c r="I438" i="1"/>
  <c r="I411" i="1"/>
  <c r="I386" i="1"/>
  <c r="I363" i="1"/>
  <c r="I331" i="1"/>
  <c r="I309" i="1"/>
  <c r="I289" i="1"/>
  <c r="I270" i="1"/>
  <c r="I249" i="1"/>
  <c r="I215" i="1"/>
  <c r="I195" i="1"/>
  <c r="I130" i="1"/>
  <c r="I108" i="1"/>
  <c r="I84" i="1"/>
  <c r="I58" i="1"/>
  <c r="I523" i="1"/>
  <c r="I426" i="1"/>
  <c r="I149" i="1"/>
  <c r="I148" i="1" s="1"/>
  <c r="I747" i="1"/>
  <c r="I706" i="1"/>
  <c r="I645" i="1"/>
  <c r="I619" i="1"/>
  <c r="I598" i="1"/>
  <c r="I574" i="1"/>
  <c r="I540" i="1"/>
  <c r="I509" i="1"/>
  <c r="I483" i="1"/>
  <c r="I461" i="1"/>
  <c r="I435" i="1"/>
  <c r="I409" i="1"/>
  <c r="I384" i="1"/>
  <c r="I361" i="1"/>
  <c r="I328" i="1"/>
  <c r="I307" i="1"/>
  <c r="I287" i="1"/>
  <c r="I268" i="1"/>
  <c r="I247" i="1"/>
  <c r="I213" i="1"/>
  <c r="I193" i="1"/>
  <c r="I156" i="1"/>
  <c r="I126" i="1"/>
  <c r="I106" i="1"/>
  <c r="I82" i="1"/>
  <c r="I53" i="1"/>
  <c r="I22" i="1"/>
  <c r="I204" i="1"/>
  <c r="I690" i="1"/>
  <c r="G218" i="1"/>
  <c r="G217" i="1" s="1"/>
  <c r="I741" i="1"/>
  <c r="I703" i="1"/>
  <c r="I668" i="1"/>
  <c r="I638" i="1"/>
  <c r="I617" i="1"/>
  <c r="I595" i="1"/>
  <c r="I569" i="1"/>
  <c r="I478" i="1"/>
  <c r="I407" i="1"/>
  <c r="I381" i="1"/>
  <c r="I359" i="1"/>
  <c r="I326" i="1"/>
  <c r="I305" i="1"/>
  <c r="I285" i="1"/>
  <c r="I265" i="1"/>
  <c r="I244" i="1"/>
  <c r="I210" i="1"/>
  <c r="I189" i="1"/>
  <c r="I154" i="1"/>
  <c r="I122" i="1"/>
  <c r="I50" i="1"/>
  <c r="I17" i="1"/>
  <c r="I771" i="1"/>
  <c r="I119" i="1"/>
  <c r="I476" i="1"/>
  <c r="I279" i="1"/>
  <c r="I639" i="1"/>
  <c r="I157" i="1"/>
  <c r="I47" i="1"/>
  <c r="I339" i="1"/>
  <c r="I732" i="1"/>
  <c r="I696" i="1"/>
  <c r="I695" i="1" s="1"/>
  <c r="I51" i="1"/>
  <c r="I161" i="1"/>
  <c r="I420" i="1"/>
  <c r="I730" i="1"/>
  <c r="I731" i="1"/>
  <c r="I421" i="1"/>
  <c r="I101" i="1"/>
  <c r="G664" i="1"/>
  <c r="I563" i="1"/>
  <c r="I480" i="1"/>
  <c r="I282" i="1"/>
  <c r="I123" i="1"/>
  <c r="I102" i="1"/>
  <c r="I55" i="1"/>
  <c r="I166" i="1"/>
  <c r="I425" i="1"/>
  <c r="I162" i="1"/>
  <c r="I527" i="1"/>
  <c r="I479" i="1"/>
  <c r="I144" i="1"/>
  <c r="I752" i="1"/>
  <c r="I416" i="1"/>
  <c r="I396" i="1"/>
  <c r="I315" i="1"/>
  <c r="I314" i="1" s="1"/>
  <c r="I172" i="1"/>
  <c r="I171" i="1" s="1"/>
  <c r="I38" i="1"/>
  <c r="G246" i="1"/>
  <c r="I795" i="1"/>
  <c r="I674" i="1"/>
  <c r="I446" i="1"/>
  <c r="I390" i="1"/>
  <c r="I167" i="1"/>
  <c r="I39" i="1"/>
  <c r="I790" i="1"/>
  <c r="I163" i="1"/>
  <c r="I46" i="1"/>
  <c r="I54" i="1"/>
  <c r="I419" i="1"/>
  <c r="I45" i="1"/>
  <c r="G212" i="1"/>
  <c r="G776" i="1"/>
  <c r="G775" i="1" s="1"/>
  <c r="G774" i="1" s="1"/>
  <c r="I160" i="1"/>
  <c r="I526" i="1"/>
  <c r="I37" i="1"/>
  <c r="I729" i="1"/>
  <c r="I337" i="1"/>
  <c r="H788" i="1"/>
  <c r="H787" i="1" s="1"/>
  <c r="I787" i="1" s="1"/>
  <c r="I169" i="1"/>
  <c r="I165" i="1"/>
  <c r="G383" i="1"/>
  <c r="G543" i="1"/>
  <c r="G534" i="1" s="1"/>
  <c r="H26" i="1"/>
  <c r="G679" i="1"/>
  <c r="G678" i="1" s="1"/>
  <c r="G677" i="1" s="1"/>
  <c r="G553" i="1"/>
  <c r="G16" i="1"/>
  <c r="G15" i="1" s="1"/>
  <c r="G515" i="1"/>
  <c r="H212" i="1"/>
  <c r="H383" i="1"/>
  <c r="H16" i="1"/>
  <c r="G105" i="1"/>
  <c r="H399" i="1"/>
  <c r="H394" i="1" s="1"/>
  <c r="H218" i="1"/>
  <c r="H151" i="1"/>
  <c r="I42" i="1"/>
  <c r="H246" i="1"/>
  <c r="G579" i="1"/>
  <c r="G568" i="1" s="1"/>
  <c r="G653" i="1"/>
  <c r="G644" i="1" s="1"/>
  <c r="G448" i="1"/>
  <c r="G444" i="1" s="1"/>
  <c r="G443" i="1" s="1"/>
  <c r="G188" i="1"/>
  <c r="G187" i="1" s="1"/>
  <c r="G186" i="1" s="1"/>
  <c r="G241" i="1"/>
  <c r="G522" i="1"/>
  <c r="I522" i="1" s="1"/>
  <c r="G718" i="1"/>
  <c r="G750" i="1"/>
  <c r="G749" i="1" s="1"/>
  <c r="I749" i="1" s="1"/>
  <c r="G789" i="1"/>
  <c r="I789" i="1" s="1"/>
  <c r="H751" i="1"/>
  <c r="I751" i="1" s="1"/>
  <c r="H726" i="1"/>
  <c r="I726" i="1" s="1"/>
  <c r="H515" i="1"/>
  <c r="G602" i="1"/>
  <c r="H629" i="1"/>
  <c r="G520" i="1"/>
  <c r="G725" i="1"/>
  <c r="G724" i="1" s="1"/>
  <c r="H228" i="1"/>
  <c r="G757" i="1"/>
  <c r="H718" i="1"/>
  <c r="H664" i="1"/>
  <c r="H467" i="1"/>
  <c r="H330" i="1"/>
  <c r="H207" i="1"/>
  <c r="G178" i="1"/>
  <c r="G177" i="1" s="1"/>
  <c r="G251" i="1"/>
  <c r="H553" i="1"/>
  <c r="G118" i="1"/>
  <c r="G151" i="1"/>
  <c r="G147" i="1" s="1"/>
  <c r="G142" i="1" s="1"/>
  <c r="G228" i="1"/>
  <c r="G353" i="1"/>
  <c r="G352" i="1" s="1"/>
  <c r="G351" i="1" s="1"/>
  <c r="G350" i="1" s="1"/>
  <c r="H448" i="1"/>
  <c r="H178" i="1"/>
  <c r="H188" i="1"/>
  <c r="H302" i="1"/>
  <c r="H482" i="1"/>
  <c r="G497" i="1"/>
  <c r="G496" i="1" s="1"/>
  <c r="H579" i="1"/>
  <c r="H602" i="1"/>
  <c r="H699" i="1"/>
  <c r="H705" i="1"/>
  <c r="H757" i="1"/>
  <c r="G455" i="1"/>
  <c r="G125" i="1"/>
  <c r="G207" i="1"/>
  <c r="G302" i="1"/>
  <c r="G301" i="1" s="1"/>
  <c r="H521" i="1"/>
  <c r="H318" i="1"/>
  <c r="H105" i="1"/>
  <c r="G629" i="1"/>
  <c r="G699" i="1"/>
  <c r="H794" i="1"/>
  <c r="I794" i="1" s="1"/>
  <c r="H724" i="1"/>
  <c r="H543" i="1"/>
  <c r="H428" i="1"/>
  <c r="G57" i="1"/>
  <c r="G49" i="1" s="1"/>
  <c r="G330" i="1"/>
  <c r="H679" i="1"/>
  <c r="H353" i="1"/>
  <c r="H284" i="1"/>
  <c r="H125" i="1"/>
  <c r="G737" i="1"/>
  <c r="G736" i="1" s="1"/>
  <c r="G735" i="1" s="1"/>
  <c r="G318" i="1"/>
  <c r="G317" i="1" s="1"/>
  <c r="G399" i="1"/>
  <c r="G394" i="1" s="1"/>
  <c r="G393" i="1" s="1"/>
  <c r="G392" i="1" s="1"/>
  <c r="G482" i="1"/>
  <c r="G705" i="1"/>
  <c r="H653" i="1"/>
  <c r="H497" i="1"/>
  <c r="H262" i="1"/>
  <c r="G428" i="1"/>
  <c r="G423" i="1" s="1"/>
  <c r="G26" i="1"/>
  <c r="G25" i="1" s="1"/>
  <c r="G262" i="1"/>
  <c r="G261" i="1" s="1"/>
  <c r="G372" i="1"/>
  <c r="H776" i="1"/>
  <c r="H756" i="1"/>
  <c r="H455" i="1"/>
  <c r="H372" i="1"/>
  <c r="G284" i="1"/>
  <c r="G467" i="1"/>
  <c r="H737" i="1"/>
  <c r="H251" i="1"/>
  <c r="H241" i="1"/>
  <c r="H57" i="1"/>
  <c r="H118" i="1"/>
  <c r="H770" i="1"/>
  <c r="I770" i="1" s="1"/>
  <c r="G756" i="1"/>
  <c r="G755" i="1" s="1"/>
  <c r="G793" i="1"/>
  <c r="G792" i="1" s="1"/>
  <c r="G769" i="1"/>
  <c r="I515" i="1" l="1"/>
  <c r="G206" i="1"/>
  <c r="G159" i="1" s="1"/>
  <c r="I553" i="1"/>
  <c r="I251" i="1"/>
  <c r="I482" i="1"/>
  <c r="I125" i="1"/>
  <c r="I241" i="1"/>
  <c r="I788" i="1"/>
  <c r="G240" i="1"/>
  <c r="G239" i="1" s="1"/>
  <c r="I212" i="1"/>
  <c r="G773" i="1"/>
  <c r="I105" i="1"/>
  <c r="I757" i="1"/>
  <c r="I118" i="1"/>
  <c r="G734" i="1"/>
  <c r="I602" i="1"/>
  <c r="I330" i="1"/>
  <c r="I629" i="1"/>
  <c r="I383" i="1"/>
  <c r="G533" i="1"/>
  <c r="G532" i="1" s="1"/>
  <c r="I724" i="1"/>
  <c r="I467" i="1"/>
  <c r="I284" i="1"/>
  <c r="G104" i="1"/>
  <c r="G99" i="1" s="1"/>
  <c r="I750" i="1"/>
  <c r="I664" i="1"/>
  <c r="H217" i="1"/>
  <c r="I217" i="1" s="1"/>
  <c r="I218" i="1"/>
  <c r="H147" i="1"/>
  <c r="I151" i="1"/>
  <c r="H352" i="1"/>
  <c r="I353" i="1"/>
  <c r="I718" i="1"/>
  <c r="I399" i="1"/>
  <c r="H393" i="1"/>
  <c r="I393" i="1" s="1"/>
  <c r="I394" i="1"/>
  <c r="H678" i="1"/>
  <c r="I679" i="1"/>
  <c r="H301" i="1"/>
  <c r="I301" i="1" s="1"/>
  <c r="I302" i="1"/>
  <c r="H454" i="1"/>
  <c r="I455" i="1"/>
  <c r="H568" i="1"/>
  <c r="I568" i="1" s="1"/>
  <c r="I579" i="1"/>
  <c r="H49" i="1"/>
  <c r="I49" i="1" s="1"/>
  <c r="I57" i="1"/>
  <c r="H187" i="1"/>
  <c r="I188" i="1"/>
  <c r="G643" i="1"/>
  <c r="G642" i="1" s="1"/>
  <c r="H25" i="1"/>
  <c r="I25" i="1" s="1"/>
  <c r="I26" i="1"/>
  <c r="H644" i="1"/>
  <c r="I644" i="1" s="1"/>
  <c r="I653" i="1"/>
  <c r="H317" i="1"/>
  <c r="I317" i="1" s="1"/>
  <c r="I318" i="1"/>
  <c r="I705" i="1"/>
  <c r="H177" i="1"/>
  <c r="I177" i="1" s="1"/>
  <c r="I178" i="1"/>
  <c r="I228" i="1"/>
  <c r="H371" i="1"/>
  <c r="I372" i="1"/>
  <c r="H534" i="1"/>
  <c r="I534" i="1" s="1"/>
  <c r="I543" i="1"/>
  <c r="H15" i="1"/>
  <c r="I15" i="1" s="1"/>
  <c r="I16" i="1"/>
  <c r="H261" i="1"/>
  <c r="I261" i="1" s="1"/>
  <c r="I262" i="1"/>
  <c r="H496" i="1"/>
  <c r="I496" i="1" s="1"/>
  <c r="I497" i="1"/>
  <c r="H775" i="1"/>
  <c r="I775" i="1" s="1"/>
  <c r="I776" i="1"/>
  <c r="H736" i="1"/>
  <c r="I736" i="1" s="1"/>
  <c r="I737" i="1"/>
  <c r="H423" i="1"/>
  <c r="I423" i="1" s="1"/>
  <c r="I428" i="1"/>
  <c r="I699" i="1"/>
  <c r="H444" i="1"/>
  <c r="I448" i="1"/>
  <c r="I207" i="1"/>
  <c r="I246" i="1"/>
  <c r="G495" i="1"/>
  <c r="H755" i="1"/>
  <c r="I756" i="1"/>
  <c r="I793" i="1"/>
  <c r="H520" i="1"/>
  <c r="I520" i="1" s="1"/>
  <c r="I521" i="1"/>
  <c r="I725" i="1"/>
  <c r="G768" i="1"/>
  <c r="I768" i="1" s="1"/>
  <c r="I769" i="1"/>
  <c r="G371" i="1"/>
  <c r="G370" i="1" s="1"/>
  <c r="G369" i="1" s="1"/>
  <c r="I792" i="1"/>
  <c r="I41" i="1"/>
  <c r="G567" i="1"/>
  <c r="G566" i="1" s="1"/>
  <c r="G694" i="1"/>
  <c r="G693" i="1" s="1"/>
  <c r="H240" i="1"/>
  <c r="G260" i="1"/>
  <c r="G300" i="1"/>
  <c r="H694" i="1"/>
  <c r="H104" i="1"/>
  <c r="G454" i="1"/>
  <c r="G453" i="1" s="1"/>
  <c r="G418" i="1" s="1"/>
  <c r="G14" i="1"/>
  <c r="H392" i="1" l="1"/>
  <c r="I392" i="1" s="1"/>
  <c r="H774" i="1"/>
  <c r="H773" i="1" s="1"/>
  <c r="I773" i="1" s="1"/>
  <c r="H643" i="1"/>
  <c r="I643" i="1" s="1"/>
  <c r="H567" i="1"/>
  <c r="I567" i="1" s="1"/>
  <c r="H206" i="1"/>
  <c r="I206" i="1" s="1"/>
  <c r="H533" i="1"/>
  <c r="H532" i="1" s="1"/>
  <c r="I532" i="1" s="1"/>
  <c r="H495" i="1"/>
  <c r="I495" i="1" s="1"/>
  <c r="H260" i="1"/>
  <c r="I260" i="1" s="1"/>
  <c r="I454" i="1"/>
  <c r="H186" i="1"/>
  <c r="I186" i="1" s="1"/>
  <c r="I187" i="1"/>
  <c r="H351" i="1"/>
  <c r="I352" i="1"/>
  <c r="H693" i="1"/>
  <c r="I694" i="1"/>
  <c r="H443" i="1"/>
  <c r="I443" i="1" s="1"/>
  <c r="I444" i="1"/>
  <c r="H677" i="1"/>
  <c r="I677" i="1" s="1"/>
  <c r="I678" i="1"/>
  <c r="H142" i="1"/>
  <c r="I142" i="1" s="1"/>
  <c r="I147" i="1"/>
  <c r="H239" i="1"/>
  <c r="I239" i="1" s="1"/>
  <c r="I240" i="1"/>
  <c r="H735" i="1"/>
  <c r="I735" i="1" s="1"/>
  <c r="H370" i="1"/>
  <c r="H369" i="1" s="1"/>
  <c r="I369" i="1" s="1"/>
  <c r="I371" i="1"/>
  <c r="G531" i="1"/>
  <c r="G530" i="1" s="1"/>
  <c r="H14" i="1"/>
  <c r="I14" i="1" s="1"/>
  <c r="H453" i="1"/>
  <c r="I453" i="1" s="1"/>
  <c r="H300" i="1"/>
  <c r="I300" i="1" s="1"/>
  <c r="G754" i="1"/>
  <c r="H754" i="1"/>
  <c r="I755" i="1"/>
  <c r="I104" i="1"/>
  <c r="G238" i="1"/>
  <c r="G13" i="1" s="1"/>
  <c r="H566" i="1" l="1"/>
  <c r="I566" i="1" s="1"/>
  <c r="H642" i="1"/>
  <c r="I642" i="1" s="1"/>
  <c r="I774" i="1"/>
  <c r="I533" i="1"/>
  <c r="H734" i="1"/>
  <c r="I734" i="1" s="1"/>
  <c r="H418" i="1"/>
  <c r="I418" i="1" s="1"/>
  <c r="H99" i="1"/>
  <c r="I99" i="1" s="1"/>
  <c r="H350" i="1"/>
  <c r="I350" i="1" s="1"/>
  <c r="I351" i="1"/>
  <c r="I693" i="1"/>
  <c r="I370" i="1"/>
  <c r="H238" i="1"/>
  <c r="I238" i="1" s="1"/>
  <c r="I754" i="1"/>
  <c r="G797" i="1"/>
  <c r="H159" i="1"/>
  <c r="I159" i="1" s="1"/>
  <c r="H531" i="1" l="1"/>
  <c r="H530" i="1" s="1"/>
  <c r="I530" i="1" s="1"/>
  <c r="H13" i="1"/>
  <c r="I531" i="1" l="1"/>
  <c r="H797" i="1"/>
  <c r="I797" i="1" s="1"/>
  <c r="I13" i="1"/>
</calcChain>
</file>

<file path=xl/sharedStrings.xml><?xml version="1.0" encoding="utf-8"?>
<sst xmlns="http://schemas.openxmlformats.org/spreadsheetml/2006/main" count="2678" uniqueCount="685">
  <si>
    <t>Приложение 5</t>
  </si>
  <si>
    <t>к решению Думы городского округа Ревда</t>
  </si>
  <si>
    <t>Но-
мер стро-
ки</t>
  </si>
  <si>
    <t>Наименование главного распорядителя бюджетных средств,  целевой статьи и вида расходов</t>
  </si>
  <si>
    <t>Код главного распорядителя</t>
  </si>
  <si>
    <t>Код
раз-
дела,
под-
раз-
дела</t>
  </si>
  <si>
    <t>Код
целе-
вой
статьи</t>
  </si>
  <si>
    <t>Код вида расходов</t>
  </si>
  <si>
    <t>1</t>
  </si>
  <si>
    <t>2</t>
  </si>
  <si>
    <t>3</t>
  </si>
  <si>
    <t>4</t>
  </si>
  <si>
    <t>5</t>
  </si>
  <si>
    <t>6</t>
  </si>
  <si>
    <t>7</t>
  </si>
  <si>
    <t xml:space="preserve">    Администрация  городского округа Ревда</t>
  </si>
  <si>
    <t>901</t>
  </si>
  <si>
    <t>Общегосударственные вопросы</t>
  </si>
  <si>
    <t>0100</t>
  </si>
  <si>
    <t xml:space="preserve">    Функционирование высшего должностного лица субъекта Российской Федерации и муниципального образования</t>
  </si>
  <si>
    <t>0102</t>
  </si>
  <si>
    <t>Непрограммные направления деятельности</t>
  </si>
  <si>
    <t>7000000000</t>
  </si>
  <si>
    <t xml:space="preserve">      Глава муниципального образования</t>
  </si>
  <si>
    <t>7000421010</t>
  </si>
  <si>
    <t xml:space="preserve">     Фонд оплаты труда государственных (муниципальных) органов </t>
  </si>
  <si>
    <t>121</t>
  </si>
  <si>
    <t xml:space="preserve">    Иные выплаты персоналу государственных (муниципальных) органов, за исключением фонда оплаты труда</t>
  </si>
  <si>
    <t>122</t>
  </si>
  <si>
    <t xml:space="preserve">   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</si>
  <si>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129</t>
  </si>
  <si>
    <t>Прочая закупка товаров, работ и услуг</t>
  </si>
  <si>
    <t>244</t>
  </si>
  <si>
    <t>Поощрение региональной управленческой команды и муниципальных управленческих команд за достижение значений (уровней) показателей для оценки эффективности деятельности высших должностных лиц</t>
  </si>
  <si>
    <t>7008355490</t>
  </si>
  <si>
    <t xml:space="preserve">  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</si>
  <si>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0104</t>
  </si>
  <si>
    <t xml:space="preserve">      Обеспечение деятельности   органов местного самоуправления</t>
  </si>
  <si>
    <t>7000721040</t>
  </si>
  <si>
    <t>Мероприятия по ограничению распространения  COVID-19</t>
  </si>
  <si>
    <t>7007220772</t>
  </si>
  <si>
    <t>Судебная система</t>
  </si>
  <si>
    <t>0105</t>
  </si>
  <si>
    <t xml:space="preserve">     Осуществление государственных полномочий по составлению списков кандидатов в присяжные заседатели федеральных судов общей юрисдикции по муниципальным образованиям, расположенным на территории Свердловской области</t>
  </si>
  <si>
    <t>7002951200</t>
  </si>
  <si>
    <t xml:space="preserve">    Обеспечение проведения выборов и референдумов</t>
  </si>
  <si>
    <t>0107</t>
  </si>
  <si>
    <t>Проведение выборов в представительные органы муниципального образования</t>
  </si>
  <si>
    <t>7001521015</t>
  </si>
  <si>
    <t>Специальные расходы</t>
  </si>
  <si>
    <t>880</t>
  </si>
  <si>
    <t>Резервные фонды</t>
  </si>
  <si>
    <t>0111</t>
  </si>
  <si>
    <t>Резервный фонд Администрации городского округа Ревда</t>
  </si>
  <si>
    <t>7001220090</t>
  </si>
  <si>
    <t xml:space="preserve">    Резервные средства</t>
  </si>
  <si>
    <t>870</t>
  </si>
  <si>
    <t xml:space="preserve">    Другие общегосударственные вопросы</t>
  </si>
  <si>
    <t>0113</t>
  </si>
  <si>
    <t>Муниципальная программа «Развитие инфокоммуникационной среды на территории муниципального образования и повышения эффективности управленческой деятельности органов местного самоуправления в городском округе Ревда до 2027 года»</t>
  </si>
  <si>
    <t>0800000000</t>
  </si>
  <si>
    <t>Профессиональное развитие муниципальных служащих</t>
  </si>
  <si>
    <t>0800220802</t>
  </si>
  <si>
    <t xml:space="preserve">Муниципальная программа  "Регулирование вопросов в области муниципальной собственности  и земельных отношений на территории городского округа Ревда до 2027 года" </t>
  </si>
  <si>
    <t>1000000000</t>
  </si>
  <si>
    <t>Подпрограмма 1  «Управление муниципальной собственностью городского округа Ревда до 2027 года»</t>
  </si>
  <si>
    <t xml:space="preserve">     Организация аукционов на проведение кадастровых и оценочных работ в отношении объектов муниципальной собственности и бесхозяйных объектов</t>
  </si>
  <si>
    <t>1010120101</t>
  </si>
  <si>
    <t xml:space="preserve">      Выполнение других обязательств муниципального образования</t>
  </si>
  <si>
    <t>7000820050</t>
  </si>
  <si>
    <t xml:space="preserve">      Расходы по содержанию имущества муниципальной казны</t>
  </si>
  <si>
    <t>7000920060</t>
  </si>
  <si>
    <t>Закупка энергетических ресурсов</t>
  </si>
  <si>
    <t>247</t>
  </si>
  <si>
    <t xml:space="preserve">        Обеспечение деятельности МКУ "Архив городского округа Ревда"</t>
  </si>
  <si>
    <t>7001020070</t>
  </si>
  <si>
    <t xml:space="preserve">     Фонд оплаты труда казенных учреждений </t>
  </si>
  <si>
    <t>111</t>
  </si>
  <si>
    <t xml:space="preserve">     Взносы по обязательному социальному страхованию на выплаты по оплате труда работникам и иные выплаты работникам казенных учреждений</t>
  </si>
  <si>
    <t>119</t>
  </si>
  <si>
    <t>Уплата налога на имущество организаций и земельного налога</t>
  </si>
  <si>
    <t>851</t>
  </si>
  <si>
    <t xml:space="preserve">        Обеспечение деятельности  МКУ "Управление гражданской защиты городского округа Ревда"</t>
  </si>
  <si>
    <t>7001120080</t>
  </si>
  <si>
    <t>Уплата прочих налогов, сборов</t>
  </si>
  <si>
    <t>852</t>
  </si>
  <si>
    <t>Уплата членских взносов Ассоциации "Совет муниципальных образований Свердловской области"</t>
  </si>
  <si>
    <t>7003020100</t>
  </si>
  <si>
    <t>Уплата иных платежей</t>
  </si>
  <si>
    <t>853</t>
  </si>
  <si>
    <t xml:space="preserve">      Осуществление государственного полномочия Свердловской области по определению перечня должностных лиц, уполномоченных составлять протоколы об административных правонарушениях, предусмотренных законом Свердловской области</t>
  </si>
  <si>
    <t>7002141100</t>
  </si>
  <si>
    <t xml:space="preserve">      Осуществление государственного полномочия Свердловской области по созданию административных комиссий</t>
  </si>
  <si>
    <t>7002241200</t>
  </si>
  <si>
    <t xml:space="preserve">      Осуществление государственного полномочия Свердловской области по постановке на учет и учету граждан Российской Федерации, имеющих право на получение жилищных субсидий на приобретение или строительство жилых помещений в соответствии с федеральным законом о жилищных субсидиях гражданам, выезжающим из районов Крайнего Севера и приравненных к ним местностей</t>
  </si>
  <si>
    <t>7002341500</t>
  </si>
  <si>
    <t xml:space="preserve">      Осуществление государственных полномочий органами местного самоуправления по хранению, комплектованию, учету и использованию архивных документов, относящихся к государственной собственности Свердловской области</t>
  </si>
  <si>
    <t>7002546100</t>
  </si>
  <si>
    <t>Обеспечение осуществления оплаты труда работников муниципальных архивных учреждений с учетом установленных указами Президента Российской Федерации показателей соотношения заработной платы для данной категории работников</t>
  </si>
  <si>
    <t>7005646200</t>
  </si>
  <si>
    <t>Осуществление государственных полномочий Российской Федерации, переданных для осуществления органам государственной власти Свердловской области, по подготовке и проведению Всероссийской переписи населения</t>
  </si>
  <si>
    <t>7007054690</t>
  </si>
  <si>
    <t>Исполнение судебных актов и мировых соглашений по возмещению вреда, причиненного в результате действий (бездействия) органов местного самоуправления либо должностных лиц этих органов, а также в результате деятельности казенных учреждений</t>
  </si>
  <si>
    <t>7006420110</t>
  </si>
  <si>
    <t>Исполнение судебных актов Российской Федерации и мировых соглашений по возмещению причиненного вреда</t>
  </si>
  <si>
    <t>831</t>
  </si>
  <si>
    <t>Организация и проведение мероприятий с участием специалистов в области рекламы, СМИ и общественных связей по созданию и распространению информации, направленной на формирование в обществе неприятия всех форм коррупции (календари, листовки, буклеты, электронные методические материалы в учреждениях, социальная реклама)</t>
  </si>
  <si>
    <t>7008022780</t>
  </si>
  <si>
    <t>Национальная безопасность и правоохранительная деятельность</t>
  </si>
  <si>
    <t>0300</t>
  </si>
  <si>
    <t xml:space="preserve">    Гражданская оборона</t>
  </si>
  <si>
    <t>0309</t>
  </si>
  <si>
    <t>Муниципальная программа "Обеспечение безопасности жизнедеятельности населения в городском округе Ревда до 2027 года"</t>
  </si>
  <si>
    <t>1200000000</t>
  </si>
  <si>
    <t>Модернизация и развитие местной системы централизованного оповещения</t>
  </si>
  <si>
    <t>1200222122</t>
  </si>
  <si>
    <t xml:space="preserve">    Защита населения и территории от чрезвычайных ситуаций природного и техногенного характера, пожарная безопасность</t>
  </si>
  <si>
    <t>0310</t>
  </si>
  <si>
    <t>Мероприятия по гражданской обороне, предупреждению чрезвычайных ситуаций</t>
  </si>
  <si>
    <t>1200122121</t>
  </si>
  <si>
    <t>Мероприятия по подготовке и информированию населения в области гражданской обороны, предупреждения чрезвычайных ситуаций и пожарной безопасности</t>
  </si>
  <si>
    <t>1200322123</t>
  </si>
  <si>
    <t>Выполнение первичных мер пожарной безопасности</t>
  </si>
  <si>
    <t>1200422124</t>
  </si>
  <si>
    <t>Материально-техническое обеспечение деятельности добровольных пожарных дружин</t>
  </si>
  <si>
    <t>1200522125</t>
  </si>
  <si>
    <t xml:space="preserve">   Субсидия региональной общественной организации Свердловской области  "Добровольная пожарная охрана "Урал"</t>
  </si>
  <si>
    <t>1200622126</t>
  </si>
  <si>
    <t xml:space="preserve"> Субсидии (гранты в форме субсидий), не подлежащие казначейскому сопровождению</t>
  </si>
  <si>
    <t>633</t>
  </si>
  <si>
    <t>Субсидии на возмещение расходов по ликвидации пожаров ( ООО "Противопожарная аварийно- спасательная служба")</t>
  </si>
  <si>
    <t>1200722127</t>
  </si>
  <si>
    <t>Субсидии на возмещение недополученных доходов или возмещение фактически понесенных затрат в связи с производством (реализацией) товаров, выполнением работ, оказанием услуг</t>
  </si>
  <si>
    <t>811</t>
  </si>
  <si>
    <t>Муниципальная программа "Устойчивое развитие сельских населенных пунктов на территории городского округа Ревда до 2022 года"</t>
  </si>
  <si>
    <t>1600000000</t>
  </si>
  <si>
    <t>Подпрограмма 1"Развитие сельских населенных пунктов села Мариинска, поселка Краснояра, поселка Ледянки, поселка Гусевка"</t>
  </si>
  <si>
    <t>1610000000</t>
  </si>
  <si>
    <t>Обустройство площадки для пожарных машин п.Ледянка и п. Гусевка</t>
  </si>
  <si>
    <t>1611422164</t>
  </si>
  <si>
    <t>Подпрограмма "Развитие сельских населенных пунктов поселок Крылатовский и село Кунгурка"</t>
  </si>
  <si>
    <t>1620000000</t>
  </si>
  <si>
    <t xml:space="preserve">Выполнение работ по пожарной безопасности: обустройство подъезда к пожарному водоему в с.Кунгурка </t>
  </si>
  <si>
    <t>1621222001</t>
  </si>
  <si>
    <t>Обеспечение деятельности в сфере гражданской защиты городского округа Ревда</t>
  </si>
  <si>
    <t>7006122010</t>
  </si>
  <si>
    <t>Обеспечение деятельности Аварийно-спасательной службы муниципального образования</t>
  </si>
  <si>
    <t>7006922020</t>
  </si>
  <si>
    <t xml:space="preserve">      Эксплуатация насосной станции в пос. Крылатовский</t>
  </si>
  <si>
    <t>7008122781</t>
  </si>
  <si>
    <t>Обеспечение деятельности Единой дежурно-диспетчерской службы муниципального образования</t>
  </si>
  <si>
    <t>7007922779</t>
  </si>
  <si>
    <t>Иные выплаты персоналу казенных учреждений, за исключением фонда оплаты труда</t>
  </si>
  <si>
    <t>112</t>
  </si>
  <si>
    <t xml:space="preserve">    Другие вопросы в области национальной безопасности и правоохранительной деятельности</t>
  </si>
  <si>
    <t>0314</t>
  </si>
  <si>
    <t xml:space="preserve">Муниципальная программа «Развитие молодежной политики и патриотического воспитания граждан в городском округе Ревда до 2024 года» </t>
  </si>
  <si>
    <t>0500000000</t>
  </si>
  <si>
    <t>Подпрограмма 3 "Профилактика экстремизма на территории городского округа Ревда"</t>
  </si>
  <si>
    <t>0530000000</t>
  </si>
  <si>
    <t>Обеспечение осуществления мероприятий по профилактике экстремизма на территории городского округа Ревда</t>
  </si>
  <si>
    <t>0530422040</t>
  </si>
  <si>
    <t>Муниципальная программа «Профилактика терроризма, а также минимизация и (или) ликвидация последствий его проявлений в городском округе Ревда на 2018-2024 годы»</t>
  </si>
  <si>
    <t>1900000000</t>
  </si>
  <si>
    <t>Подпрограмма 1 "Профилактика терроризма, а также минимизация и (или) ликвидация последствий его проявлений в городском округе Ревда на 2018-2024 годы"</t>
  </si>
  <si>
    <t>1910000000</t>
  </si>
  <si>
    <t xml:space="preserve"> Изготовление и размещение материалов (видеороликов) в средствах массовой информации по профилактике терроризма </t>
  </si>
  <si>
    <t>1900222010</t>
  </si>
  <si>
    <t xml:space="preserve">Подпрограмма 2 "Профилактика правонарушений в городском округе Ревда " </t>
  </si>
  <si>
    <t>1920000000</t>
  </si>
  <si>
    <t>Профилактика правонарушений</t>
  </si>
  <si>
    <t>1920722010</t>
  </si>
  <si>
    <t xml:space="preserve">     Субсидии региональной общественной организации "Народная дружина городских округов Дегтярск и Ревда"</t>
  </si>
  <si>
    <t>1920922030</t>
  </si>
  <si>
    <t>Субсидии (гранты в форме субсидий), подлежащие казначейскому сопровождению</t>
  </si>
  <si>
    <t>632</t>
  </si>
  <si>
    <t>Муниципальная программа "Формирование законопослушного поведения участников дорожного движения в городском округе Ревда на 2019-2024 годы"</t>
  </si>
  <si>
    <t>2200000000</t>
  </si>
  <si>
    <t>Проведение пропагандистских кампаний, направленных на формирование у участников дорожного движения стереотипов законопослушного поведения (издание и распространение информационных материалов, буклетов, памяток, сувениров)</t>
  </si>
  <si>
    <t>2200622060</t>
  </si>
  <si>
    <t>Национальная экономика</t>
  </si>
  <si>
    <t>0400</t>
  </si>
  <si>
    <t xml:space="preserve">    Сельское хозяйство и рыболовство</t>
  </si>
  <si>
    <t>0405</t>
  </si>
  <si>
    <t>Муниципальная программа "Развитие и содержание  городского хозяйства на территории городского округа Ревда  с 2019 по 2025 год"</t>
  </si>
  <si>
    <t>0700000000</t>
  </si>
  <si>
    <t>Подпрограмма 2 "Благоустройство территории городского округа Ревда с 2019 по 2025 год"</t>
  </si>
  <si>
    <t>0720000000</t>
  </si>
  <si>
    <t xml:space="preserve">    Осуществление государственного полномочия Свердловской области в сфере организации мероприятий при осуществлении деятельности по обращению с животными без владельцев</t>
  </si>
  <si>
    <t>0720842П00</t>
  </si>
  <si>
    <t>Водное хозяйство</t>
  </si>
  <si>
    <t>0406</t>
  </si>
  <si>
    <t>Расходы на содержание гидротехнического сооружения Ревдинское водохранилище</t>
  </si>
  <si>
    <t>7001623040</t>
  </si>
  <si>
    <t>Лесное хозяйство</t>
  </si>
  <si>
    <t>0407</t>
  </si>
  <si>
    <t>Подпрограмма 2 «Управление земельными ресурсами на территории городского округа Ревда до 2027 года"</t>
  </si>
  <si>
    <t>1020000000</t>
  </si>
  <si>
    <t xml:space="preserve">    Комплекс работ по разработке градостроительной и разрешительной документации, выполнению кадастровых, геодезических и картографических работ, комплекс работ в сфере лесопользования (расходы на содержание МКУ "Архитектурно-градостроительное бюро")</t>
  </si>
  <si>
    <t>1020323103</t>
  </si>
  <si>
    <t xml:space="preserve">    Транспорт</t>
  </si>
  <si>
    <t>0408</t>
  </si>
  <si>
    <t xml:space="preserve">     Субсидия на транспортное обслуживание населения ЗАО "Пассажирская автоколонна"</t>
  </si>
  <si>
    <t>7001323010</t>
  </si>
  <si>
    <t>Субсидии (гранты в форме субсидий) на финансовое обеспечение затрат в связи с производством (реализацией товаров), выполнением работ, оказанием услуг, подлежащие казначейскому сопровождению</t>
  </si>
  <si>
    <t>812</t>
  </si>
  <si>
    <t>Субсидии (гранты в форме субсидий) на финансовое обеспечение затрат в связи с производством (реализацией) товаров, выполнением работ, оказанием услуг, не подлежащие казначейскому сопровождению</t>
  </si>
  <si>
    <t>813</t>
  </si>
  <si>
    <t xml:space="preserve">     Субсидия на обязательное страхование гражданской ответственности перевозчика- ЗАО "Пассажирская автоколонна" за причинение вреда жизни, здоровью и имуществу пассажиров </t>
  </si>
  <si>
    <t>7001723050</t>
  </si>
  <si>
    <t>Мероприятия на заключение контракта по осуществлению регулярных перевозок пассажиров</t>
  </si>
  <si>
    <t>7008223782</t>
  </si>
  <si>
    <t xml:space="preserve">     Дорожное хозяйство (дорожные фонды)</t>
  </si>
  <si>
    <t>0409</t>
  </si>
  <si>
    <t>Подпрограмма 1 "Развитие и содержание улично-дорожной сети с 2019 по 2025 год"</t>
  </si>
  <si>
    <t>0710000000</t>
  </si>
  <si>
    <t xml:space="preserve">     Содержание и ремонт улично-дорожной сети и объектов ее обустройства</t>
  </si>
  <si>
    <t>0710124010</t>
  </si>
  <si>
    <t xml:space="preserve">     Обустройство улично – дорожной сети, прилегающей к образовательным учреждениям</t>
  </si>
  <si>
    <t>0711324060</t>
  </si>
  <si>
    <t>Капитальный ремонт улицы Карла Либкнехта на участке от улицы Чернышевского до улицы Спортивная, в городе Ревда, Свердловской области</t>
  </si>
  <si>
    <t>07116S4080</t>
  </si>
  <si>
    <t>Закупка товаров, работ, услуг в целях капитального ремонта государственного (муниципального) имущества</t>
  </si>
  <si>
    <t>243</t>
  </si>
  <si>
    <t>Строительный контроль капитального ремонта улицы Карла Либкнехта на участке от улицы Чернышевского до улицы Спортивная, в городе Ревда, Свердловской области</t>
  </si>
  <si>
    <t>0711624080</t>
  </si>
  <si>
    <t>Реконструкция светофорных объектов, включая разработку проектов</t>
  </si>
  <si>
    <t>0711724170</t>
  </si>
  <si>
    <t>Бюджетные инвестиции в объекты капитального строительства государственной (муниципальной) собственности</t>
  </si>
  <si>
    <t>414</t>
  </si>
  <si>
    <t>Подготовка инфраструктуры к участкам ИЖС</t>
  </si>
  <si>
    <t>0711824118</t>
  </si>
  <si>
    <t>Возврат средств в областной бюджет по результатам проверок</t>
  </si>
  <si>
    <t>7003620360</t>
  </si>
  <si>
    <t xml:space="preserve">    Другие вопросы в области национальной экономики</t>
  </si>
  <si>
    <t>0412</t>
  </si>
  <si>
    <t>Муниципальная программа «Развитие малого и среднего предпринимательства в городском округе Ревда до 2027 года»</t>
  </si>
  <si>
    <t>0100000000</t>
  </si>
  <si>
    <t>Предоставление субсидий Фонду поддержки малого предпринимательства МО "Ревдинский район" на обеспечение деятельности</t>
  </si>
  <si>
    <t>0100123001</t>
  </si>
  <si>
    <t>631</t>
  </si>
  <si>
    <t>Предоставление субсидий Ревдинскому фонду поддержки предпринимательства</t>
  </si>
  <si>
    <t>0100223002</t>
  </si>
  <si>
    <t xml:space="preserve">Муниципальная программа  «Разработка градостроительной документации на территории городского округа Ревда до 2024 года» </t>
  </si>
  <si>
    <t>2100000000</t>
  </si>
  <si>
    <t>Проведение мероприятий с целью получения документации по планировке территории городского округа Ревда (разработка, в том числе, под жилищную застройку)</t>
  </si>
  <si>
    <t>2100123211</t>
  </si>
  <si>
    <t>Информатизация рабочих мест и обучение специалистов с целью осуществления деятельности по вопросам архитектуры и градостроительства (в том числе: поставка программного обеспечения,оргтехники (стереофотограмметрического комплекса, принтеров, копиров, сканеров и пр. ), сетевого и иного компьютерного оборудования и комплектующих; монтаж и установка оргтехники, сетевого и иного оборудования и комплектующих; установка программного обеспечения,техническое обеспечение стереоскопических наблюдений и пр. )</t>
  </si>
  <si>
    <t>2100423040</t>
  </si>
  <si>
    <t xml:space="preserve"> Автоматизация рабочих мест и обучение специалистов с целью осуществления деятельности по управлению муниципальной (государственной) собственностью и
администрированию поступлений от этой деятельности (муниципальное имущество, землепользование), в том числе поставка и установка программного обеспечения, техническое обслуживание</t>
  </si>
  <si>
    <t>1020423104</t>
  </si>
  <si>
    <t xml:space="preserve">        Обеспечение деятельности отдела капитального строительства МКУ  "Управление гражданской защиты городского округа Ревда"</t>
  </si>
  <si>
    <t>7006223030</t>
  </si>
  <si>
    <t>Оказание услуг ярмарочной деятельности</t>
  </si>
  <si>
    <t>7007723777</t>
  </si>
  <si>
    <t>Жилищно-коммунальное хозяйство</t>
  </si>
  <si>
    <t>0500</t>
  </si>
  <si>
    <t xml:space="preserve">    Жилищное хозяйство</t>
  </si>
  <si>
    <t>0501</t>
  </si>
  <si>
    <t>Муниципальная программа  «Улучшение жилищных условий граждан, проживающих на территории городского округа Ревда до 2027 года»</t>
  </si>
  <si>
    <t>1100000000</t>
  </si>
  <si>
    <t>Подпрограмма 1 "Приобретение (строительство) жилых помещений в целях предоставления гражданам, признанным малоимущими, нуждающимися в жилых помещениях по договорам социального найма, на содержание и ремонт  муниципального жилищного фонда в городском округе Ревда"</t>
  </si>
  <si>
    <t>1110000000</t>
  </si>
  <si>
    <t>Приобретение (строительство) жилых помещений для граждан, признанных нуждающимися в жилых помещениях</t>
  </si>
  <si>
    <t>1110123111</t>
  </si>
  <si>
    <t>Бюджетные инвестиции на приобретение объектов недвижимого имущества в государственную (муниципальную) собственность</t>
  </si>
  <si>
    <t>412</t>
  </si>
  <si>
    <t xml:space="preserve">     Содержание и ремонт муниципальных помещений, находящихся в казне городского округа Ревда</t>
  </si>
  <si>
    <t>1110223112</t>
  </si>
  <si>
    <t>Подпрограмма 2 "Переселение граждан из аварийного жилищного фонда и жилых помещений, признанных непригодными для проживания"</t>
  </si>
  <si>
    <t>1120000000</t>
  </si>
  <si>
    <t>Предоставление единовременных выплат гражданам, проживающим в аварийном жилищном фонде городского округа Ревда</t>
  </si>
  <si>
    <t>1120423114</t>
  </si>
  <si>
    <t xml:space="preserve">Снос и ликвидация аварийного жилья </t>
  </si>
  <si>
    <t>1120523115</t>
  </si>
  <si>
    <t>Уплата взносов региональному оператору на капитальный ремонт общего имущества в многоквартирном доме</t>
  </si>
  <si>
    <t>7002023080</t>
  </si>
  <si>
    <t>Проведение обследования многоквартирных жилых домов</t>
  </si>
  <si>
    <t>7007323773</t>
  </si>
  <si>
    <t>Подготовка проектной документации по выполнению работ по сносу объектов капитального строительства</t>
  </si>
  <si>
    <t>7007423774</t>
  </si>
  <si>
    <t>Ремонт помещений общего пользования в МКД</t>
  </si>
  <si>
    <t>7007523750</t>
  </si>
  <si>
    <t xml:space="preserve">    Коммунальное хозяйство</t>
  </si>
  <si>
    <t>0502</t>
  </si>
  <si>
    <t>Муниципальная программа "Комплексное развитие систем коммунальной инфраструктуры в городском округе Ревда до 2027 года"</t>
  </si>
  <si>
    <t>0600000000</t>
  </si>
  <si>
    <t>Подпрограмма 1 "Развитие систем коммунальной инфраструктуры  унитарного муниципального предприятия "Водоканал" городского округа Ревда"</t>
  </si>
  <si>
    <t>0610000000</t>
  </si>
  <si>
    <t xml:space="preserve">Реконструкция и модернизация очистных сооружений хозпитьевого водоснабжения общей производительностью 45000 м3/сутки, расположенные в районе Петровские дачи г.Ревда, ул.Южная,33 </t>
  </si>
  <si>
    <t>0610263020</t>
  </si>
  <si>
    <t>Субсидии на осуществление капитальных вложений в объекты капитального строительства государственной (муниципальной) собственности государственным (муниципальным) унитарным предприятиям</t>
  </si>
  <si>
    <t>466</t>
  </si>
  <si>
    <t>Реконструкция и модернизация очистных сооружении хозяйственно-бытовой канализации ГО Ревда Свердловской области</t>
  </si>
  <si>
    <t>0610463040</t>
  </si>
  <si>
    <t>Обеспечение мероприятий по модернизации систем коммунальной инфраструктуры</t>
  </si>
  <si>
    <t>06104S9605</t>
  </si>
  <si>
    <t>Обеспечение мероприятий по обеспечению систем коммунальной инфраструктуры, поступивших от государственной корпорации -Фонда содействия реформированию ЖКХ на 2020-2022гг.</t>
  </si>
  <si>
    <t>0610409505</t>
  </si>
  <si>
    <t>Обеспечение мероприятий по модернизации систем коммунальной инфраструктуры за счет средств областного бюджета на 2020-2022 гг.</t>
  </si>
  <si>
    <t>0610409605</t>
  </si>
  <si>
    <t>Приобретение сырья, материальных и топливно-энегетических ресурсов для проведения пусконаладочных работ на объекте: Реконструкция и модернизация очистных сооружений хозпитьевого водоснабжения общей производительностью 45000 м3/сутки, расположенные в районе Петровские дачи г.Ревда, ул.Южная,33</t>
  </si>
  <si>
    <t>0610523500</t>
  </si>
  <si>
    <t>Субсидии на приобретение запасных изделий, прилагаемых для объекта ХПВ УМП "Водоканал"</t>
  </si>
  <si>
    <t>0610723700</t>
  </si>
  <si>
    <t xml:space="preserve">Подпрограмма 2"Газификация городского округа Ревда" </t>
  </si>
  <si>
    <t>0620000000</t>
  </si>
  <si>
    <t>Разработка проектной документации для газоснабжения жилых домов, расположенных в районе "Биатлон", в г. Ревда, Свердловской области.</t>
  </si>
  <si>
    <t>0621823180</t>
  </si>
  <si>
    <t xml:space="preserve">Подпрограмма 3 "Энергосбережение и повышение энергетической эффективности городского округа Ревда" </t>
  </si>
  <si>
    <t>0630000000</t>
  </si>
  <si>
    <t>Капитальный ремонт внутридомовых инженерных сетей холодного водоснабжения по ул. П.Зыкина,10</t>
  </si>
  <si>
    <t>0630223602</t>
  </si>
  <si>
    <t xml:space="preserve">      Завоз воды в колодцы и улицы городского округа Ревда</t>
  </si>
  <si>
    <t>7001423714</t>
  </si>
  <si>
    <t>Актуализация схемы теплоснабжения ГО Ревда</t>
  </si>
  <si>
    <t>7001823718</t>
  </si>
  <si>
    <t xml:space="preserve"> Разработка топливно-энергетического баланса ГО Ревда за 2020 год</t>
  </si>
  <si>
    <t>7003223732</t>
  </si>
  <si>
    <t>Устранение неисправности (аварии) водопровода, канализации</t>
  </si>
  <si>
    <t>7004123741</t>
  </si>
  <si>
    <t>Плата концедента в отношении объектов теплоснабжения</t>
  </si>
  <si>
    <t>7006723210</t>
  </si>
  <si>
    <t>Реализация концессионных соглашений в коммунальной сфере</t>
  </si>
  <si>
    <t>7006742Г00</t>
  </si>
  <si>
    <t>Технологическое подключение (присоединение) к сетям газораспределения в районе ул.Кирзавод</t>
  </si>
  <si>
    <t>7007123771</t>
  </si>
  <si>
    <t>Благоустройство</t>
  </si>
  <si>
    <t>0503</t>
  </si>
  <si>
    <t>Содержание мест захоронений (кладбища)</t>
  </si>
  <si>
    <t>0720423010</t>
  </si>
  <si>
    <t>Текущее содержание и обустройство сетей наружного освещения</t>
  </si>
  <si>
    <t>0720523020</t>
  </si>
  <si>
    <t>Расходы на электроэнергию сетей наружного освещения</t>
  </si>
  <si>
    <t>0720623030</t>
  </si>
  <si>
    <t>Содержание и благоустройство территории города</t>
  </si>
  <si>
    <t>0720723040</t>
  </si>
  <si>
    <t>Проведение энергоэффективных мероприятий, направленных на энергосбережение и повышение энергетической эффективности использования энергетических ресурсов при эксплуатации  объектов наружного (уличного) освещения на территории городского округа Ревда</t>
  </si>
  <si>
    <t>0721023120</t>
  </si>
  <si>
    <t>Организация уличного освещения п. Краснояр, с. Мариинск</t>
  </si>
  <si>
    <t>1610123010</t>
  </si>
  <si>
    <t>Муниципальная программа «Формирование  современной городской среды на территории городского округа Ревда на 2017-2024 годы»</t>
  </si>
  <si>
    <t>1800000000</t>
  </si>
  <si>
    <t>Подпрограмма 2 "Благоустройство муниципальных территорий общего пользования городского округа Ревда"</t>
  </si>
  <si>
    <t>1820000000</t>
  </si>
  <si>
    <t>Комплексное благоустройство общественной территории площадь и парк Победы</t>
  </si>
  <si>
    <t>1824423440</t>
  </si>
  <si>
    <t>Выполнение работ (прочие) по комплексному благоустройству общественной территории-площадь и парк Победы, контроль за проведением работ по комплексному благоустройству общественной территории площади и парка Победы</t>
  </si>
  <si>
    <t>1824723150</t>
  </si>
  <si>
    <t>182F255550</t>
  </si>
  <si>
    <t>Формирование конкурсной заявки для участия во Всероссийском конкурсе лучших проектов создания комфортной городской среды</t>
  </si>
  <si>
    <t>1825623856</t>
  </si>
  <si>
    <t>Разработка рабочей документации по комплексному благоустройству общественной территории улицы участок улицы Чехова от Максима Горького до улицы П.Зыкина "Проспект Чеховский"</t>
  </si>
  <si>
    <t>1825723857</t>
  </si>
  <si>
    <t>Усиление грунта склона по ул. Ленина,  ремонт подпорной стенки</t>
  </si>
  <si>
    <t>7007623776</t>
  </si>
  <si>
    <t xml:space="preserve">Определение границ прилегающих территорий  в границах муниципального образования и подготовка схемы границ.  </t>
  </si>
  <si>
    <t>7007823780</t>
  </si>
  <si>
    <t xml:space="preserve">    Другие вопросы в области жилищно-коммунального хозяйства</t>
  </si>
  <si>
    <t>0505</t>
  </si>
  <si>
    <t>Подпрограмма 3 "Обеспечивающая подпрограмма"</t>
  </si>
  <si>
    <t>0730000000</t>
  </si>
  <si>
    <t xml:space="preserve">      Расходы на содержание муниципального казенного учреждения "Управление городским хозяйством"</t>
  </si>
  <si>
    <t>0730923010</t>
  </si>
  <si>
    <t>Охрана окружающей среды</t>
  </si>
  <si>
    <t>0600</t>
  </si>
  <si>
    <t xml:space="preserve">    Другие вопросы в области охраны окружающей среды</t>
  </si>
  <si>
    <t>0605</t>
  </si>
  <si>
    <t>Муниципальная программа "Обеспечение экологической безопасности й обращение с отходами производства и потребления на территории городского округа Ревда до 2026 года"</t>
  </si>
  <si>
    <t>Подпрограмма "Обеспечение экологической безопасности и обращение с отходами производства и потребления на территории городского округа Ревда"</t>
  </si>
  <si>
    <t>1310000000</t>
  </si>
  <si>
    <t>Обеспечение населения питьевой водой стандартного качества</t>
  </si>
  <si>
    <t>1300122131</t>
  </si>
  <si>
    <t>Ликвидация несанкционированных свалок (навалов отходов)</t>
  </si>
  <si>
    <t>1300222132</t>
  </si>
  <si>
    <t>Участие в организации деятельности по накоплению (в том числе раздельному накоплению), сбору, транспортированию, обработке, утилизации, обезвреживанию, захоронению твердых коммунальных отходов</t>
  </si>
  <si>
    <t>1300322133</t>
  </si>
  <si>
    <t>Лабораторные исследования объектов окружающей среды</t>
  </si>
  <si>
    <t>1300422134</t>
  </si>
  <si>
    <t>Организация и содержание ООПТ местного значения</t>
  </si>
  <si>
    <t>1300622136</t>
  </si>
  <si>
    <t xml:space="preserve">     Реабилитация  территории городского округа Ревда в соответствии с санитарными правилами и нормами</t>
  </si>
  <si>
    <t>1300722137</t>
  </si>
  <si>
    <t>Государственная поддержка закупки контейнеров для раздельного накопления твердых коммунальных отходов</t>
  </si>
  <si>
    <t>130G252690</t>
  </si>
  <si>
    <t>Образование</t>
  </si>
  <si>
    <t>0700</t>
  </si>
  <si>
    <t xml:space="preserve">   Молодежная политика</t>
  </si>
  <si>
    <t>0707</t>
  </si>
  <si>
    <t>Подпрограмма 1 "Развитие потенциала молодежи городского округа Ревда"</t>
  </si>
  <si>
    <t>0510000000</t>
  </si>
  <si>
    <t>Обеспечение осуществления реализации мероприятий по работе с молодежью на территории городского округа Ревда</t>
  </si>
  <si>
    <t>05101S5010</t>
  </si>
  <si>
    <t xml:space="preserve">        Субсидии бюджетным учреждениям на иные цели  </t>
  </si>
  <si>
    <t>612</t>
  </si>
  <si>
    <t>Реализация проектов по приоритетным направлениям работы с молодежью на территории Свердловской области</t>
  </si>
  <si>
    <t>0510148П00</t>
  </si>
  <si>
    <t>Премии и гранты</t>
  </si>
  <si>
    <t>350</t>
  </si>
  <si>
    <t>Обеспечение деятельности МБУ "Центр по работе с молодежью"</t>
  </si>
  <si>
    <t>0510225020</t>
  </si>
  <si>
    <t xml:space="preserve">        Субсидии бюджетным учреждениям на финансовое обеспечение муниципального задания на оказание муниципальных услуг (выполнение работ)</t>
  </si>
  <si>
    <t>611</t>
  </si>
  <si>
    <t>Развитие сети муниципальных учреждений по работе с молодежью</t>
  </si>
  <si>
    <t>0510248900</t>
  </si>
  <si>
    <t>Подпрограмма 2 "Патриотическое воспитание молодых граждан в городском округе Ревда"</t>
  </si>
  <si>
    <t>0520000000</t>
  </si>
  <si>
    <t>Обеспечение реализации мероприятий по патриотическому воспитанию граждан на территории городского округа Ревда</t>
  </si>
  <si>
    <t>05203S5030</t>
  </si>
  <si>
    <t>Организация военно-патриотического воспитания и допризывной подготовки молодых граждан</t>
  </si>
  <si>
    <t>0520348700</t>
  </si>
  <si>
    <t>Культура, кинематография</t>
  </si>
  <si>
    <t>0800</t>
  </si>
  <si>
    <t xml:space="preserve">    Культура</t>
  </si>
  <si>
    <t>0801</t>
  </si>
  <si>
    <t xml:space="preserve">Муниципальная программа «Развитие культуры на территории городского округа Ревда до 2026 года» </t>
  </si>
  <si>
    <t>0400000000</t>
  </si>
  <si>
    <t>Подпрограмма1 "Развитие культуры в городском округе Ревда"</t>
  </si>
  <si>
    <t>0410000000</t>
  </si>
  <si>
    <t xml:space="preserve">     Проведение городских культурно-массовых мероприятий</t>
  </si>
  <si>
    <t>0410126401</t>
  </si>
  <si>
    <t>Подпрограмма 2 "Обеспечение деятельности учреждений культуры в городском округе Ревда"</t>
  </si>
  <si>
    <t>0420000000</t>
  </si>
  <si>
    <t xml:space="preserve">    Организация деятельности учреждений культуры и искусства культурно-досуговой сферы</t>
  </si>
  <si>
    <t>0421026410</t>
  </si>
  <si>
    <t xml:space="preserve">        Субсидии автономным учреждениям на финансовое обеспечение муниципального задания на оказание муниципальных услуг (выполнение работ)</t>
  </si>
  <si>
    <t>621</t>
  </si>
  <si>
    <t xml:space="preserve">        Субсидии автономным учреждениям на иные цели  </t>
  </si>
  <si>
    <t>622</t>
  </si>
  <si>
    <t>Обеспечение осуществления оплаты труда работников муниципальных учреждений культуры с учетом установленных указами Президента Российской Федерации показателей соотношения заработной платы для данной категории работников (с учетом софинансирования)</t>
  </si>
  <si>
    <t>04210S6500</t>
  </si>
  <si>
    <t>04212S6500</t>
  </si>
  <si>
    <t>Обеспечение осуществления оплаты труда работников муниципальных учреждений культуры с учетом установленных указами Президента Российской Федерации показателей соотношения заработной платы для данной категории работников</t>
  </si>
  <si>
    <t>0421046500</t>
  </si>
  <si>
    <t>0421246500</t>
  </si>
  <si>
    <t xml:space="preserve">     Организация библиотечного обслуживания населения, формирование и хранение библиотечных фондов муниципальных библиотек</t>
  </si>
  <si>
    <t>0421226412</t>
  </si>
  <si>
    <t>Информатизация муниципальных библиотек, в том числе комплектование книжных фондов (включая приобретение электронных версий книг и приобретение (подписку) периодических изданий), приобретение компьютерного оборудования и лицензионного программного обеспечения, подключение муниципальных библиотек к сети "Интернет" и развитие системы библиотечного дела с учетом задачи расширения информационных технологий и оцифровки</t>
  </si>
  <si>
    <t>0421645192</t>
  </si>
  <si>
    <t>Социальная политика</t>
  </si>
  <si>
    <t>1000</t>
  </si>
  <si>
    <t xml:space="preserve">    Пенсионное обеспечение</t>
  </si>
  <si>
    <t>1001</t>
  </si>
  <si>
    <t xml:space="preserve">     Доплаты к пенсиям муниципальных служащих  городского округа Ревда</t>
  </si>
  <si>
    <t>Иные пенсии, социальные доплаты к пенсиям</t>
  </si>
  <si>
    <t>312</t>
  </si>
  <si>
    <t xml:space="preserve">    Социальное обеспечение населения</t>
  </si>
  <si>
    <t>1003</t>
  </si>
  <si>
    <t xml:space="preserve">Муниципальная программа «О дополнительных мерах социальной поддержки населения и профилактике социально-значимых заболеваний в городском округе Ревда до 2026 года» </t>
  </si>
  <si>
    <t>0300000000</t>
  </si>
  <si>
    <t xml:space="preserve"> Подпрограмма 2 «Дополнительные меры социальной поддержки населения городского округа Ревда» </t>
  </si>
  <si>
    <t>0320000000</t>
  </si>
  <si>
    <t xml:space="preserve">     Субсидия ЗАО "Пассажирская автоколонна" на предоставление  льготного проезда отдельным категориям граждан </t>
  </si>
  <si>
    <t>0321029310</t>
  </si>
  <si>
    <t xml:space="preserve">     Содержание почетных граждан городского округа Ревда</t>
  </si>
  <si>
    <t>7005309100</t>
  </si>
  <si>
    <t>Пособия, компенсации, меры социальной поддержки по публичным нормативным обязательствам</t>
  </si>
  <si>
    <t>313</t>
  </si>
  <si>
    <t xml:space="preserve">     Осуществление государственного полномочия Российской Федерации по предоставлению отдельным категориям граждан компенсаций расходов на оплату жилого помещения и коммунальных услуг в соответствии с Законом Свердловской области «О наделении органов местного самоуправления муниципальных образований, расположенных на территории Свердловской области, государственным полномочием Российской Федерации по предоставлению мер социальной поддержки по оплате жилого помещения и коммунальных услуг»</t>
  </si>
  <si>
    <t>7002852500</t>
  </si>
  <si>
    <t>Пособия, компенсации и иные социальные выплаты гражданам, кроме публичных нормативных обязательств</t>
  </si>
  <si>
    <t>321</t>
  </si>
  <si>
    <t xml:space="preserve">     Осуществление государственного полномочия Свердловской области по предоставлению гражданам субсидий на оплату жилого помещения и коммунальных услуг в соответствии с Законом Свердловской области «О наделении органов местного самоуправления муниципальных образований, расположенных на территории Свердловской области, государственным полномочием Свердловской области по предоставлению гражданам субсидий на оплату жилого помещения и коммунальных услуг»</t>
  </si>
  <si>
    <t>7002649100</t>
  </si>
  <si>
    <t xml:space="preserve">     Осуществление государственного полномочия Свердловской области по предоставлению отдельным категориям граждан компенсаций расходов на оплату жилого помещения и коммунальных услуг в соответствии с Законом Свердловской области «О наделении органов местного самоуправления муниципальных образований, расположенных на территории Свердловской области, государственным полномочием Свердловской области по предоставлению отдельным категориям граждан компенсаций расходов на оплату жилого помещения и коммунальных услуг»</t>
  </si>
  <si>
    <t>7002749200</t>
  </si>
  <si>
    <t xml:space="preserve">     Осуществление государственного полномочия Свердловской области в соответствии с Законом Свердловской области "О наделении органов местного самоуправления муниципальных образований, расположенных на территории Свердловской области, государственным полномочием Свердловской области по предоставлению отдельным категориям граждан компенсаций расходов на оплату жилого помещения и коммунальных услуг" в части компенсации отдельным категориям граждан оплаты взноса на капитальный ремонт общего имущества в многоквартирном доме</t>
  </si>
  <si>
    <t>70039R4620</t>
  </si>
  <si>
    <t>Охрана семьи и детства</t>
  </si>
  <si>
    <t>1004</t>
  </si>
  <si>
    <t>Подпрограмма 4 "Обеспечение жильём молодых семей"</t>
  </si>
  <si>
    <t>0540000000</t>
  </si>
  <si>
    <t>Предоставление социальных выплат молодым семьям, нуждающимся в улучшении жилищных условий</t>
  </si>
  <si>
    <t>05409L4970</t>
  </si>
  <si>
    <t xml:space="preserve">        Субсидии гражданам на приобретение жилья</t>
  </si>
  <si>
    <t>322</t>
  </si>
  <si>
    <t>Подпрограмма 5 "Предоставление  региональной поддержки молодым семьям на улучшение жилищных условий в городском округе Ревда"</t>
  </si>
  <si>
    <t>0550000000</t>
  </si>
  <si>
    <t>Предоставление региональных социальных выплат молодым семьям на улучшение жилищных условий</t>
  </si>
  <si>
    <t>05506S9060</t>
  </si>
  <si>
    <t>0550649500</t>
  </si>
  <si>
    <t xml:space="preserve">    Другие вопросы в области социальной политики</t>
  </si>
  <si>
    <t>1006</t>
  </si>
  <si>
    <t xml:space="preserve">Подпрограмма 1 «Профилактика социально-значимых заболеваний и пропаганда здорового образа жизни» </t>
  </si>
  <si>
    <t>0310000000</t>
  </si>
  <si>
    <t xml:space="preserve">      Мероприятия  по предупреждению ВИЧ -инфекции  на  территории городского округа Ревда</t>
  </si>
  <si>
    <t>0310129301</t>
  </si>
  <si>
    <t xml:space="preserve">     Мероприятия  по предупреждению  наркомании   на  территории городского округа Ревда</t>
  </si>
  <si>
    <t>0310229302</t>
  </si>
  <si>
    <t>Субсидии (гранты в форме субсидий), не подлежащие казначейскому сопровождению</t>
  </si>
  <si>
    <t xml:space="preserve">     Мероприятия  по предупреждению   туберкулеза    на  территории городского округа Ревда</t>
  </si>
  <si>
    <t>0310329303</t>
  </si>
  <si>
    <t xml:space="preserve">     Организация и проведение массовых мероприятий по вопросам пропаганды ЗОЖ</t>
  </si>
  <si>
    <t>0310429304</t>
  </si>
  <si>
    <t xml:space="preserve">     Мероприятия по борьбе с социальнозначимыми заболеваниями на территории городского округа Ревда</t>
  </si>
  <si>
    <t>0310529305</t>
  </si>
  <si>
    <t xml:space="preserve">      Организация и проведение социально-значимых мероприятий для отдельных категорий граждан (участников и ветеранов ВОВ, детей из многодетных семей, инвалидов, престарелых граждан,бывших осужденных)</t>
  </si>
  <si>
    <t>0320729307</t>
  </si>
  <si>
    <t xml:space="preserve">     Финансовая поддержка  социально ориентированным некоммерческим общественным объединениям инвалидов и ветеранов</t>
  </si>
  <si>
    <t>0320829308</t>
  </si>
  <si>
    <t>Организация работы с объединениями ветеранов, расположенных на территории городского округа Ревда</t>
  </si>
  <si>
    <t>0320929309</t>
  </si>
  <si>
    <t>Муниципальная программа "О мерах по привлечению и закреплению медицинских кадров в ГУЗСО, расположенных на территории ГО Ревда до 2021 года"</t>
  </si>
  <si>
    <t>Компенсация затрат на жилищно-коммунальные услуги или приобретение дров добровольным пожарным, осуществляющим свою деятельность в региональной общественной организации Свердловской области "Добровольная пожарная охрана "Урал"</t>
  </si>
  <si>
    <t>1200822128</t>
  </si>
  <si>
    <t>1400000000</t>
  </si>
  <si>
    <t>Подпрограмма " Привлечение и закрепление медицинских кадров в ГУЗСО, расположенных на территории ГО Ревда до 2021 года"</t>
  </si>
  <si>
    <t>1410000000</t>
  </si>
  <si>
    <t xml:space="preserve">    Повышение престижности профессии медицинского работника</t>
  </si>
  <si>
    <t>1410209020</t>
  </si>
  <si>
    <t xml:space="preserve">     Премии и гранты</t>
  </si>
  <si>
    <t>Физическая культура и спорт</t>
  </si>
  <si>
    <t>1100</t>
  </si>
  <si>
    <t xml:space="preserve">    Массовый спорт</t>
  </si>
  <si>
    <t>1102</t>
  </si>
  <si>
    <t xml:space="preserve">Муниципальная программа «Развитие физической культуры и спорта в городском округе Ревда до 2024 года» </t>
  </si>
  <si>
    <t>0900000000</t>
  </si>
  <si>
    <t xml:space="preserve">     Организация и проведение мероприятий  в сфере физической культуры и спорта</t>
  </si>
  <si>
    <t>0902128010</t>
  </si>
  <si>
    <t xml:space="preserve">     Обеспечение деятельности бюджетных и автономных учреждений (муниципальное задание  МАУ СК "Темп" )</t>
  </si>
  <si>
    <t>0902228020</t>
  </si>
  <si>
    <t xml:space="preserve">     Возмещение расходов по капитальному ремонту здания спорткомплекса, Кирзавод 2</t>
  </si>
  <si>
    <t>0902528050</t>
  </si>
  <si>
    <t xml:space="preserve">     Обеспечение деятельности бюджетных и автономных учреждений (муниципальное задание  МАУ "Дворец ледовых видов спорта городского округа Ревда" )</t>
  </si>
  <si>
    <t>0902428040</t>
  </si>
  <si>
    <t>Капитальный ремонт трибун  с подтрибунными помещениями, ул. Спортивная,4</t>
  </si>
  <si>
    <t>0902828080</t>
  </si>
  <si>
    <t>Реализация мероприятия по поэтапному внедрению Всероссийского физкультурно-спортивного комплекса "Готов к труду и обороне"</t>
  </si>
  <si>
    <t>090P5S8Г00</t>
  </si>
  <si>
    <t>Реализация мероприятий по поэтапному внедрению Всероссийского физкультурно-спортивного комплекса "Готов к труду и обороне" (ГТО)</t>
  </si>
  <si>
    <t>090P548Г00</t>
  </si>
  <si>
    <t>Субсидии МАУ "СК Темп" на иные цели</t>
  </si>
  <si>
    <t>0904228030</t>
  </si>
  <si>
    <t>7007220722</t>
  </si>
  <si>
    <t>Средства массовой информации</t>
  </si>
  <si>
    <t>1200</t>
  </si>
  <si>
    <t xml:space="preserve">    Периодическая печать и издательства</t>
  </si>
  <si>
    <t>1202</t>
  </si>
  <si>
    <t>Мероприятия в сфере средств массовой информации, в том числе субсидии акционерному обществу "Первоуральская типография"</t>
  </si>
  <si>
    <t>0800120801</t>
  </si>
  <si>
    <t>Другие вопросы в области средств массовой информации</t>
  </si>
  <si>
    <t>1204</t>
  </si>
  <si>
    <t>Мероприятия в сфере средств массовой информации</t>
  </si>
  <si>
    <t xml:space="preserve">    Управление образования  городского округа  Ревда</t>
  </si>
  <si>
    <t>906</t>
  </si>
  <si>
    <t xml:space="preserve">    Дошкольное образование</t>
  </si>
  <si>
    <t>0701</t>
  </si>
  <si>
    <t>Муниципальная программа "Развитие системы образования в городском округе Ревда на 2021-2028 годы"</t>
  </si>
  <si>
    <t>0200000000</t>
  </si>
  <si>
    <t>Подпрограмма 1 "Развитие  системы дошкольного образования  в городском округе Ревда"</t>
  </si>
  <si>
    <t>0210000000</t>
  </si>
  <si>
    <t>Организация предоставления дошкольного образования, создание условий для присмотра и ухода за детьми, содержание детей в муниципальных образовательных организациях</t>
  </si>
  <si>
    <t>0210125201</t>
  </si>
  <si>
    <t>Обеспечение мероприятий по соответствию состояния зданий и помещений муниципальных дошкольных образовательных организаций требованиям комплексной безопасности и санитарного законодательства</t>
  </si>
  <si>
    <t>0210225202</t>
  </si>
  <si>
    <t>Финансовое обеспечение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 в части финансирования расходов на оплату труда работников дошкольных образовательных организаций</t>
  </si>
  <si>
    <t>0210345110</t>
  </si>
  <si>
    <t xml:space="preserve">    Финансирование расходов на оплату труда педагогических работников муниципальных дошкольных образовательных организаций</t>
  </si>
  <si>
    <t>0210345111</t>
  </si>
  <si>
    <t xml:space="preserve">    Финансирование расходов на оплату труда непедагогических работников муниципальных дошкольных образовательных организаций</t>
  </si>
  <si>
    <t>0210345112</t>
  </si>
  <si>
    <t>Финансовое обеспечение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 в части финансирования расходов на приобретение учебников и учебных пособий, средств обучения, игр, игрушек</t>
  </si>
  <si>
    <t>0210445120</t>
  </si>
  <si>
    <t>Подпрограмма 4  "Укрепление и развитие материально-технической базы образовательных организаций городского округа Ревда"</t>
  </si>
  <si>
    <t>0240000000</t>
  </si>
  <si>
    <t>Устранение нарушений по предписаниям контрольных (надзорных) органов</t>
  </si>
  <si>
    <t>0242825228</t>
  </si>
  <si>
    <t>Мероприятия по антитеррористической защищенности муниципальных образовательных организаций городского округа Ревда</t>
  </si>
  <si>
    <t>0242925229</t>
  </si>
  <si>
    <t xml:space="preserve">    Общее образование</t>
  </si>
  <si>
    <t>0702</t>
  </si>
  <si>
    <t>Подпрограмма 2  "Развитие  системы  общего   образования  в городском округе Ревда"</t>
  </si>
  <si>
    <t>0220000000</t>
  </si>
  <si>
    <t>Организация предоставления  общего   образования и создание условий для содержания детей в   муниципальных  общеобразовательных организациях</t>
  </si>
  <si>
    <t>0220625206</t>
  </si>
  <si>
    <t>Обеспечение мероприятий по соответствию состояния зданий и помещений муниципальных  общеобразовательных организаций требованиям комплексной безопасности и санитарного законодательства</t>
  </si>
  <si>
    <t>0220725207</t>
  </si>
  <si>
    <t>Организация и проведение в городском округе Ревда единого государственного экзамена, ГВ, ОГЭ</t>
  </si>
  <si>
    <t>0221125211</t>
  </si>
  <si>
    <t xml:space="preserve">     Финансовое обеспечение государственных гарантий реализации прав на получение общедоступного и бесплатного дошкольного, начального общего, основного общего, среднего общего образования в муниципальных общеобразовательных организациях и финансовое обеспечение дополнительного образования детей в муниципальных общеобразовательных организациях в части финансирования расходов на оплату труда работников общеобразовательных организаций</t>
  </si>
  <si>
    <t>0220845310</t>
  </si>
  <si>
    <t xml:space="preserve">     Финансирование расходов на оплату труда педагогических работников муниципальных общеобразовательных организаций</t>
  </si>
  <si>
    <t>0220845311</t>
  </si>
  <si>
    <t xml:space="preserve">     Финансирование расходов на оплату труда непедагогических работников муниципальных общеобразовательных организаций</t>
  </si>
  <si>
    <t>0220845312</t>
  </si>
  <si>
    <t>Финансовое обеспечение государственных гарантий реализации прав на получение общедоступного и бесплатного дошкольного, начального общего, основного общего, среднего общего образования в муниципальных общеобразовательных организациях и финансовое обеспечение дополнительного образования детей в муниципальных общеобразовательных организациях в части финансирования расходов на приобретение учебников и учебных пособий, средств обучения, игр, игрушек</t>
  </si>
  <si>
    <t>0220945320</t>
  </si>
  <si>
    <t>Осуществление мероприятий по обеспечению питанием обучающихся в муниципальных общеобразовательных организациях</t>
  </si>
  <si>
    <t>0221045400</t>
  </si>
  <si>
    <t>Организация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</si>
  <si>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>02214L3040</t>
  </si>
  <si>
    <t>Ежемесячное денежное вознаграждение за классное руководство педагогическим работникам общеобразовательных организаций</t>
  </si>
  <si>
    <t>0221553030</t>
  </si>
  <si>
    <t>Создание в образовательных организациях условий для получения детьми-инвалидами качественного образования</t>
  </si>
  <si>
    <t>02216S5216</t>
  </si>
  <si>
    <t>0221645070</t>
  </si>
  <si>
    <t>Ремонт спортивных залов в  общеобразовательных организациях, расположенных в сельской местности</t>
  </si>
  <si>
    <t>0242725227</t>
  </si>
  <si>
    <t>Обеспечение условий реализации муниципальными общеобразовательными организациями образовательных программ естественно-научного цикла и профориентационной работы</t>
  </si>
  <si>
    <t>02431S5431</t>
  </si>
  <si>
    <t>Оформление кабинета естественно-научного цикла стилистикой "Уральская инженерная школа"</t>
  </si>
  <si>
    <t>0243125431</t>
  </si>
  <si>
    <t>0243145И00</t>
  </si>
  <si>
    <t>Создание в муниципальных общеобразовательных организациях условий для организации горячего питания обучающихся</t>
  </si>
  <si>
    <t>02434S5434</t>
  </si>
  <si>
    <t>0243445410</t>
  </si>
  <si>
    <t>Обеспечение мероприятий по оборудованию спортивных площадок в общеобразовательных организациях</t>
  </si>
  <si>
    <t>0244325430</t>
  </si>
  <si>
    <t>Разработка проектно-сметной документации на капитальный ремонт муниципальных общеобразовательных учреждений</t>
  </si>
  <si>
    <t>0244125441</t>
  </si>
  <si>
    <t>Обеспечение учащихся младших классов и воспитанников образовательных организаций световозвращающими элементами (самофиксирующиеся браслеты, брелки для пешеходов и др)</t>
  </si>
  <si>
    <t>2200222020</t>
  </si>
  <si>
    <t>Обеспечение образовательных организаций наглядно-информационными пособиями по обучению правилам дорожного движения</t>
  </si>
  <si>
    <t>2200322030</t>
  </si>
  <si>
    <t>Приобретение мобильных автогородков для муниципальных образовательных организаций</t>
  </si>
  <si>
    <t>2200422040</t>
  </si>
  <si>
    <t xml:space="preserve">   Дополнительное образование детей</t>
  </si>
  <si>
    <t>0703</t>
  </si>
  <si>
    <t>Подпрограмма 3  "Развитие  системы   дополнительного    образования, отдыха и оздоровление детей в городском округе Ревда"</t>
  </si>
  <si>
    <t>0230000000</t>
  </si>
  <si>
    <t>Организация предоставления  дополнительного    образования и создание условий для содержания детей в   муниципальных   организациях дополнительного образования</t>
  </si>
  <si>
    <t>0231425214</t>
  </si>
  <si>
    <t>Организация предоставления дополнительного образования и создание условий для содержания детей в муниципальных общеобразовательных организациях</t>
  </si>
  <si>
    <t>0231525215</t>
  </si>
  <si>
    <t>Финансовое обеспечение дополнительного образования детей в муниципальных общеобразовательных организациях в части финансирования расходов на оплату труда работников общеобразовательных организаций</t>
  </si>
  <si>
    <t>0231645310</t>
  </si>
  <si>
    <t>0231645311</t>
  </si>
  <si>
    <t>0231645312</t>
  </si>
  <si>
    <t>Обеспечение персонифицированного финансирования дополнительного образования детей</t>
  </si>
  <si>
    <t>0232325223</t>
  </si>
  <si>
    <t>Организация и проведение городских мероприятий для детей по пожарной безопасности ПДД, улучшение учебно-материальных условий</t>
  </si>
  <si>
    <t>0232525225</t>
  </si>
  <si>
    <t>Обеспечение организации отдыха и оздоровления детей в каникулярное время в городском округе Ревда</t>
  </si>
  <si>
    <t>02318S5218</t>
  </si>
  <si>
    <t>Приобретение товаров, работ, услуг в пользу граждан в целях их социального обеспечения</t>
  </si>
  <si>
    <t>323</t>
  </si>
  <si>
    <t>Осуществление мероприятий по обеспечению организации отдыха детей в каникулярное время, включая мероприятия по обеспечению безопасности их жизни и здоровья</t>
  </si>
  <si>
    <t>0231845600</t>
  </si>
  <si>
    <t>Осуществление государственных полномочий Свердловской области по организации и обеспечению отдыха и оздоровления детей (за исключением детей-сирот и детей, оставшихся без попечения родителей, детей, находящихся в трудной жизненной ситуации) в учебное время, включая мероприятия по обеспечению безопасности их жизни и здоровья</t>
  </si>
  <si>
    <t>0231945500</t>
  </si>
  <si>
    <t xml:space="preserve">Программа «Развитие молодежной политики и патриотического воспитания граждан в городском округе Ревда до 2024 года» </t>
  </si>
  <si>
    <t xml:space="preserve">    Другие вопросы в области образования</t>
  </si>
  <si>
    <t>0709</t>
  </si>
  <si>
    <t>Обеспечение дополнительных гарантий по социальной поддержке детей-сирот и детей, оставшихся без попечения родителей, лиц из числа детей-сирот и детей, оставшихся без попечения родителей, лиц, потерявших в период обучения обоих родителей или единственного родителя, обучающихся в муниципальных образовательных организациях</t>
  </si>
  <si>
    <t>0221245200</t>
  </si>
  <si>
    <t>Организация и проведение городских мероприятий в сфере образования(Одаренные дети), профилактических мероприятий</t>
  </si>
  <si>
    <t>0232225222</t>
  </si>
  <si>
    <t>Подпрограмма 5  "Обеспечение реализации муниципальной программы "Развитие системы образования в городском округе Ревда на 2021-2028 годы"</t>
  </si>
  <si>
    <t>0250000000</t>
  </si>
  <si>
    <t>Организация деятельности органа муниципальной власти в сфере образования</t>
  </si>
  <si>
    <t>0253321233</t>
  </si>
  <si>
    <t>Организация деятельности учреждений, оказывающих услуги в сфере образования</t>
  </si>
  <si>
    <t>0253425234</t>
  </si>
  <si>
    <t xml:space="preserve">      Доплаты к пенсиям муниципальных служащих  ГО Ревда</t>
  </si>
  <si>
    <t>7000109090</t>
  </si>
  <si>
    <t>Осуществление мероприятий по организации питания в муниципальных общеобразовательных организациях</t>
  </si>
  <si>
    <t xml:space="preserve">    Дума городского округа Ревда</t>
  </si>
  <si>
    <t>912</t>
  </si>
  <si>
    <t xml:space="preserve">    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</si>
  <si>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0103</t>
  </si>
  <si>
    <t xml:space="preserve">
Председатель представительного органа муниципального образования</t>
  </si>
  <si>
    <t>7000521020</t>
  </si>
  <si>
    <t xml:space="preserve">    Счетная палата городского округа Ревда</t>
  </si>
  <si>
    <t>913</t>
  </si>
  <si>
    <t xml:space="preserve">    Обеспечение деятельности финансовых, налоговых и таможенных органов и органов финансового (финансово-бюджетного) надзора</t>
  </si>
  <si>
    <t>0106</t>
  </si>
  <si>
    <t xml:space="preserve">      Председатель контрольно-счетной палаты  муниципального образования и его заместители</t>
  </si>
  <si>
    <t>7000621030</t>
  </si>
  <si>
    <t xml:space="preserve">    Финансовое  управление администрации  городского округа  Ревда</t>
  </si>
  <si>
    <t>919</t>
  </si>
  <si>
    <t xml:space="preserve">  Обслуживание государственного (муниципального) долга</t>
  </si>
  <si>
    <t>1300</t>
  </si>
  <si>
    <t xml:space="preserve">    Обслуживание государственного (муниципального) внутреннего долга</t>
  </si>
  <si>
    <t>1301</t>
  </si>
  <si>
    <t xml:space="preserve">     Исполнение обязательств по обслуживанию муниципального долга городского округа Ревда в соответствии с программой муниципальных  заимствований городского округа Ревда и заключенными контрактами (соглашениями)</t>
  </si>
  <si>
    <t>7005820010</t>
  </si>
  <si>
    <t xml:space="preserve">         Обслуживание муниципального долга</t>
  </si>
  <si>
    <t>730</t>
  </si>
  <si>
    <t>Всего расходов:</t>
  </si>
  <si>
    <t>в тысячах рублей</t>
  </si>
  <si>
    <t>в процентах к сумме средств, отраженных в графе 7</t>
  </si>
  <si>
    <t>Утвержденные бюджетные назначения на 2021 год, в тысячах рублей</t>
  </si>
  <si>
    <t>Исполнено на 01.01.2022 г.</t>
  </si>
  <si>
    <t>Ведомственная  структура расходов бюджета городского округа Ревда за 2021 год</t>
  </si>
  <si>
    <t xml:space="preserve"> от  25.05.2022  № 78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</si>
</sst>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24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b/>
      <sz val="14"/>
      <name val="Times New Roman"/>
      <family val="1"/>
      <charset val="204"/>
    </font>
    <font>
      <sz val="10"/>
      <name val="Arial"/>
      <family val="2"/>
      <charset val="204"/>
    </font>
    <font>
      <b/>
      <sz val="9"/>
      <name val="Times New Roman"/>
      <family val="1"/>
      <charset val="204"/>
    </font>
    <font>
      <b/>
      <sz val="10"/>
      <name val="Times New Roman"/>
      <family val="1"/>
      <charset val="204"/>
    </font>
    <font>
      <b/>
      <i/>
      <sz val="10"/>
      <name val="Times New Roman"/>
      <family val="1"/>
      <charset val="204"/>
    </font>
    <font>
      <i/>
      <sz val="10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i/>
      <sz val="10"/>
      <name val="Arial Cyr"/>
      <charset val="204"/>
    </font>
    <font>
      <b/>
      <sz val="10"/>
      <color indexed="8"/>
      <name val="Times New Roman"/>
      <family val="1"/>
      <charset val="204"/>
    </font>
    <font>
      <b/>
      <i/>
      <sz val="10"/>
      <color indexed="8"/>
      <name val="Times New Roman"/>
      <family val="1"/>
      <charset val="204"/>
    </font>
    <font>
      <b/>
      <i/>
      <sz val="10"/>
      <color theme="1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b/>
      <i/>
      <sz val="9"/>
      <color theme="1"/>
      <name val="Times New Roman"/>
      <family val="1"/>
      <charset val="204"/>
    </font>
    <font>
      <sz val="10"/>
      <color rgb="FF333333"/>
      <name val="Times New Roman"/>
      <family val="1"/>
      <charset val="204"/>
    </font>
    <font>
      <sz val="10"/>
      <color rgb="FF444444"/>
      <name val="Times New Roman"/>
      <family val="1"/>
      <charset val="204"/>
    </font>
    <font>
      <b/>
      <i/>
      <sz val="10"/>
      <name val="Arial Cyr"/>
      <charset val="204"/>
    </font>
    <font>
      <b/>
      <sz val="8"/>
      <name val="Times New Roman"/>
      <family val="1"/>
      <charset val="204"/>
    </font>
    <font>
      <b/>
      <sz val="8"/>
      <name val="Arial Cyr"/>
      <charset val="204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65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3">
    <xf numFmtId="0" fontId="0" fillId="0" borderId="0"/>
    <xf numFmtId="0" fontId="4" fillId="0" borderId="0"/>
    <xf numFmtId="0" fontId="1" fillId="4" borderId="0"/>
  </cellStyleXfs>
  <cellXfs count="171">
    <xf numFmtId="0" fontId="0" fillId="0" borderId="0" xfId="0"/>
    <xf numFmtId="49" fontId="0" fillId="0" borderId="0" xfId="0" applyNumberFormat="1"/>
    <xf numFmtId="49" fontId="3" fillId="0" borderId="0" xfId="0" applyNumberFormat="1" applyFont="1" applyAlignment="1">
      <alignment horizontal="center" wrapText="1"/>
    </xf>
    <xf numFmtId="49" fontId="3" fillId="0" borderId="0" xfId="0" applyNumberFormat="1" applyFont="1" applyAlignment="1">
      <alignment wrapText="1"/>
    </xf>
    <xf numFmtId="0" fontId="2" fillId="0" borderId="4" xfId="0" applyFont="1" applyFill="1" applyBorder="1" applyAlignment="1">
      <alignment horizontal="center"/>
    </xf>
    <xf numFmtId="0" fontId="6" fillId="2" borderId="1" xfId="0" applyFont="1" applyFill="1" applyBorder="1" applyAlignment="1">
      <alignment wrapText="1"/>
    </xf>
    <xf numFmtId="49" fontId="6" fillId="2" borderId="1" xfId="0" applyNumberFormat="1" applyFont="1" applyFill="1" applyBorder="1" applyAlignment="1">
      <alignment horizontal="center" shrinkToFit="1"/>
    </xf>
    <xf numFmtId="164" fontId="6" fillId="2" borderId="2" xfId="0" applyNumberFormat="1" applyFont="1" applyFill="1" applyBorder="1" applyAlignment="1">
      <alignment shrinkToFit="1"/>
    </xf>
    <xf numFmtId="49" fontId="7" fillId="0" borderId="5" xfId="0" applyNumberFormat="1" applyFont="1" applyFill="1" applyBorder="1" applyAlignment="1">
      <alignment wrapText="1"/>
    </xf>
    <xf numFmtId="0" fontId="7" fillId="0" borderId="5" xfId="0" applyFont="1" applyFill="1" applyBorder="1" applyAlignment="1">
      <alignment horizontal="center"/>
    </xf>
    <xf numFmtId="49" fontId="7" fillId="0" borderId="5" xfId="1" applyNumberFormat="1" applyFont="1" applyFill="1" applyBorder="1" applyAlignment="1">
      <alignment horizontal="center"/>
    </xf>
    <xf numFmtId="49" fontId="2" fillId="0" borderId="5" xfId="0" applyNumberFormat="1" applyFont="1" applyFill="1" applyBorder="1" applyAlignment="1">
      <alignment horizontal="center" wrapText="1"/>
    </xf>
    <xf numFmtId="0" fontId="2" fillId="0" borderId="5" xfId="0" applyFont="1" applyFill="1" applyBorder="1" applyAlignment="1">
      <alignment horizontal="center" wrapText="1"/>
    </xf>
    <xf numFmtId="164" fontId="7" fillId="0" borderId="5" xfId="0" applyNumberFormat="1" applyFont="1" applyFill="1" applyBorder="1" applyAlignment="1">
      <alignment horizontal="right" wrapText="1"/>
    </xf>
    <xf numFmtId="0" fontId="8" fillId="0" borderId="4" xfId="0" applyFont="1" applyFill="1" applyBorder="1" applyAlignment="1">
      <alignment wrapText="1"/>
    </xf>
    <xf numFmtId="0" fontId="8" fillId="0" borderId="4" xfId="0" applyFont="1" applyFill="1" applyBorder="1" applyAlignment="1">
      <alignment horizontal="center"/>
    </xf>
    <xf numFmtId="49" fontId="8" fillId="0" borderId="4" xfId="0" applyNumberFormat="1" applyFont="1" applyFill="1" applyBorder="1" applyAlignment="1">
      <alignment horizontal="center" shrinkToFit="1"/>
    </xf>
    <xf numFmtId="164" fontId="8" fillId="0" borderId="4" xfId="0" applyNumberFormat="1" applyFont="1" applyFill="1" applyBorder="1" applyAlignment="1">
      <alignment horizontal="right" shrinkToFit="1"/>
    </xf>
    <xf numFmtId="0" fontId="9" fillId="0" borderId="4" xfId="0" applyFont="1" applyFill="1" applyBorder="1" applyAlignment="1">
      <alignment wrapText="1"/>
    </xf>
    <xf numFmtId="0" fontId="6" fillId="0" borderId="4" xfId="0" applyFont="1" applyFill="1" applyBorder="1" applyAlignment="1">
      <alignment horizontal="center"/>
    </xf>
    <xf numFmtId="49" fontId="6" fillId="0" borderId="4" xfId="0" applyNumberFormat="1" applyFont="1" applyFill="1" applyBorder="1" applyAlignment="1">
      <alignment horizontal="center" shrinkToFit="1"/>
    </xf>
    <xf numFmtId="164" fontId="6" fillId="0" borderId="4" xfId="0" applyNumberFormat="1" applyFont="1" applyFill="1" applyBorder="1" applyAlignment="1">
      <alignment horizontal="right" shrinkToFit="1"/>
    </xf>
    <xf numFmtId="0" fontId="2" fillId="0" borderId="4" xfId="0" applyFont="1" applyFill="1" applyBorder="1" applyAlignment="1">
      <alignment wrapText="1"/>
    </xf>
    <xf numFmtId="49" fontId="2" fillId="0" borderId="4" xfId="0" applyNumberFormat="1" applyFont="1" applyFill="1" applyBorder="1" applyAlignment="1">
      <alignment horizontal="center" shrinkToFit="1"/>
    </xf>
    <xf numFmtId="164" fontId="2" fillId="0" borderId="4" xfId="0" applyNumberFormat="1" applyFont="1" applyFill="1" applyBorder="1" applyAlignment="1">
      <alignment horizontal="right" shrinkToFit="1"/>
    </xf>
    <xf numFmtId="164" fontId="2" fillId="3" borderId="4" xfId="0" applyNumberFormat="1" applyFont="1" applyFill="1" applyBorder="1" applyAlignment="1">
      <alignment horizontal="right" shrinkToFit="1"/>
    </xf>
    <xf numFmtId="0" fontId="10" fillId="3" borderId="4" xfId="0" applyFont="1" applyFill="1" applyBorder="1" applyAlignment="1">
      <alignment vertical="top" wrapText="1"/>
    </xf>
    <xf numFmtId="0" fontId="10" fillId="0" borderId="4" xfId="0" applyFont="1" applyFill="1" applyBorder="1" applyAlignment="1">
      <alignment vertical="top" wrapText="1"/>
    </xf>
    <xf numFmtId="0" fontId="10" fillId="0" borderId="6" xfId="0" applyFont="1" applyFill="1" applyBorder="1" applyAlignment="1">
      <alignment wrapText="1"/>
    </xf>
    <xf numFmtId="0" fontId="8" fillId="3" borderId="4" xfId="0" applyFont="1" applyFill="1" applyBorder="1" applyAlignment="1">
      <alignment wrapText="1"/>
    </xf>
    <xf numFmtId="49" fontId="11" fillId="0" borderId="0" xfId="0" applyNumberFormat="1" applyFont="1"/>
    <xf numFmtId="0" fontId="9" fillId="0" borderId="4" xfId="0" applyFont="1" applyBorder="1" applyAlignment="1">
      <alignment wrapText="1"/>
    </xf>
    <xf numFmtId="0" fontId="2" fillId="3" borderId="4" xfId="0" applyFont="1" applyFill="1" applyBorder="1" applyAlignment="1">
      <alignment wrapText="1"/>
    </xf>
    <xf numFmtId="0" fontId="8" fillId="3" borderId="4" xfId="0" applyFont="1" applyFill="1" applyBorder="1" applyAlignment="1">
      <alignment horizontal="center"/>
    </xf>
    <xf numFmtId="49" fontId="8" fillId="3" borderId="4" xfId="0" applyNumberFormat="1" applyFont="1" applyFill="1" applyBorder="1" applyAlignment="1">
      <alignment horizontal="center" shrinkToFit="1"/>
    </xf>
    <xf numFmtId="164" fontId="8" fillId="3" borderId="4" xfId="0" applyNumberFormat="1" applyFont="1" applyFill="1" applyBorder="1" applyAlignment="1">
      <alignment horizontal="right" shrinkToFit="1"/>
    </xf>
    <xf numFmtId="0" fontId="6" fillId="3" borderId="4" xfId="0" applyFont="1" applyFill="1" applyBorder="1" applyAlignment="1">
      <alignment horizontal="center"/>
    </xf>
    <xf numFmtId="49" fontId="6" fillId="3" borderId="4" xfId="0" applyNumberFormat="1" applyFont="1" applyFill="1" applyBorder="1" applyAlignment="1">
      <alignment horizontal="center" shrinkToFit="1"/>
    </xf>
    <xf numFmtId="164" fontId="6" fillId="3" borderId="4" xfId="0" applyNumberFormat="1" applyFont="1" applyFill="1" applyBorder="1" applyAlignment="1">
      <alignment horizontal="right" shrinkToFit="1"/>
    </xf>
    <xf numFmtId="0" fontId="2" fillId="3" borderId="4" xfId="0" applyFont="1" applyFill="1" applyBorder="1" applyAlignment="1">
      <alignment horizontal="center"/>
    </xf>
    <xf numFmtId="49" fontId="2" fillId="3" borderId="4" xfId="0" applyNumberFormat="1" applyFont="1" applyFill="1" applyBorder="1" applyAlignment="1">
      <alignment horizontal="center" shrinkToFit="1"/>
    </xf>
    <xf numFmtId="0" fontId="8" fillId="3" borderId="7" xfId="0" applyFont="1" applyFill="1" applyBorder="1" applyAlignment="1">
      <alignment wrapText="1"/>
    </xf>
    <xf numFmtId="49" fontId="8" fillId="3" borderId="7" xfId="0" applyNumberFormat="1" applyFont="1" applyFill="1" applyBorder="1" applyAlignment="1">
      <alignment horizontal="center" shrinkToFit="1"/>
    </xf>
    <xf numFmtId="49" fontId="2" fillId="3" borderId="7" xfId="0" applyNumberFormat="1" applyFont="1" applyFill="1" applyBorder="1" applyAlignment="1">
      <alignment horizontal="center" shrinkToFit="1"/>
    </xf>
    <xf numFmtId="0" fontId="2" fillId="3" borderId="7" xfId="0" applyFont="1" applyFill="1" applyBorder="1" applyAlignment="1">
      <alignment wrapText="1"/>
    </xf>
    <xf numFmtId="164" fontId="6" fillId="0" borderId="4" xfId="0" applyNumberFormat="1" applyFont="1" applyFill="1" applyBorder="1" applyAlignment="1">
      <alignment vertical="center" wrapText="1"/>
    </xf>
    <xf numFmtId="0" fontId="12" fillId="0" borderId="4" xfId="0" applyFont="1" applyFill="1" applyBorder="1" applyAlignment="1">
      <alignment vertical="top" wrapText="1"/>
    </xf>
    <xf numFmtId="0" fontId="13" fillId="0" borderId="4" xfId="0" applyFont="1" applyFill="1" applyBorder="1" applyAlignment="1">
      <alignment vertical="top" wrapText="1"/>
    </xf>
    <xf numFmtId="0" fontId="7" fillId="0" borderId="4" xfId="0" applyFont="1" applyFill="1" applyBorder="1" applyAlignment="1">
      <alignment horizontal="center"/>
    </xf>
    <xf numFmtId="49" fontId="7" fillId="0" borderId="4" xfId="0" applyNumberFormat="1" applyFont="1" applyFill="1" applyBorder="1" applyAlignment="1">
      <alignment horizontal="center" shrinkToFit="1"/>
    </xf>
    <xf numFmtId="164" fontId="7" fillId="0" borderId="4" xfId="0" applyNumberFormat="1" applyFont="1" applyFill="1" applyBorder="1" applyAlignment="1">
      <alignment horizontal="right" shrinkToFit="1"/>
    </xf>
    <xf numFmtId="0" fontId="10" fillId="0" borderId="4" xfId="0" applyFont="1" applyFill="1" applyBorder="1" applyAlignment="1">
      <alignment wrapText="1"/>
    </xf>
    <xf numFmtId="0" fontId="10" fillId="0" borderId="4" xfId="0" applyFont="1" applyFill="1" applyBorder="1" applyAlignment="1">
      <alignment vertical="center" wrapText="1"/>
    </xf>
    <xf numFmtId="49" fontId="7" fillId="0" borderId="4" xfId="0" applyNumberFormat="1" applyFont="1" applyFill="1" applyBorder="1" applyAlignment="1">
      <alignment wrapText="1"/>
    </xf>
    <xf numFmtId="0" fontId="10" fillId="3" borderId="4" xfId="0" applyFont="1" applyFill="1" applyBorder="1" applyAlignment="1">
      <alignment wrapText="1"/>
    </xf>
    <xf numFmtId="164" fontId="2" fillId="0" borderId="4" xfId="0" applyNumberFormat="1" applyFont="1" applyFill="1" applyBorder="1" applyAlignment="1">
      <alignment vertical="center" wrapText="1"/>
    </xf>
    <xf numFmtId="164" fontId="10" fillId="0" borderId="4" xfId="0" applyNumberFormat="1" applyFont="1" applyFill="1" applyBorder="1" applyAlignment="1">
      <alignment vertical="center" wrapText="1"/>
    </xf>
    <xf numFmtId="0" fontId="10" fillId="0" borderId="6" xfId="0" applyFont="1" applyFill="1" applyBorder="1" applyAlignment="1">
      <alignment vertical="top" wrapText="1"/>
    </xf>
    <xf numFmtId="0" fontId="9" fillId="0" borderId="4" xfId="0" applyFont="1" applyFill="1" applyBorder="1" applyAlignment="1">
      <alignment vertical="top" wrapText="1"/>
    </xf>
    <xf numFmtId="0" fontId="14" fillId="3" borderId="4" xfId="0" applyFont="1" applyFill="1" applyBorder="1" applyAlignment="1">
      <alignment vertical="top" wrapText="1"/>
    </xf>
    <xf numFmtId="49" fontId="7" fillId="3" borderId="4" xfId="0" applyNumberFormat="1" applyFont="1" applyFill="1" applyBorder="1" applyAlignment="1">
      <alignment horizontal="center" shrinkToFit="1"/>
    </xf>
    <xf numFmtId="0" fontId="15" fillId="3" borderId="8" xfId="0" applyFont="1" applyFill="1" applyBorder="1" applyAlignment="1">
      <alignment vertical="top" wrapText="1"/>
    </xf>
    <xf numFmtId="0" fontId="14" fillId="3" borderId="4" xfId="0" applyFont="1" applyFill="1" applyBorder="1" applyAlignment="1">
      <alignment wrapText="1"/>
    </xf>
    <xf numFmtId="164" fontId="7" fillId="0" borderId="4" xfId="0" applyNumberFormat="1" applyFont="1" applyFill="1" applyBorder="1" applyAlignment="1">
      <alignment vertical="center" wrapText="1"/>
    </xf>
    <xf numFmtId="0" fontId="6" fillId="0" borderId="4" xfId="0" applyFont="1" applyFill="1" applyBorder="1" applyAlignment="1">
      <alignment wrapText="1"/>
    </xf>
    <xf numFmtId="49" fontId="6" fillId="3" borderId="8" xfId="0" applyNumberFormat="1" applyFont="1" applyFill="1" applyBorder="1" applyAlignment="1">
      <alignment horizontal="center" shrinkToFit="1"/>
    </xf>
    <xf numFmtId="0" fontId="2" fillId="0" borderId="0" xfId="0" applyFont="1" applyAlignment="1">
      <alignment wrapText="1"/>
    </xf>
    <xf numFmtId="49" fontId="2" fillId="3" borderId="8" xfId="0" applyNumberFormat="1" applyFont="1" applyFill="1" applyBorder="1" applyAlignment="1">
      <alignment horizontal="center" shrinkToFit="1"/>
    </xf>
    <xf numFmtId="0" fontId="6" fillId="3" borderId="4" xfId="0" applyFont="1" applyFill="1" applyBorder="1" applyAlignment="1">
      <alignment wrapText="1"/>
    </xf>
    <xf numFmtId="0" fontId="7" fillId="3" borderId="4" xfId="0" applyFont="1" applyFill="1" applyBorder="1" applyAlignment="1">
      <alignment wrapText="1"/>
    </xf>
    <xf numFmtId="0" fontId="13" fillId="3" borderId="4" xfId="0" applyFont="1" applyFill="1" applyBorder="1" applyAlignment="1">
      <alignment vertical="top" wrapText="1"/>
    </xf>
    <xf numFmtId="0" fontId="7" fillId="3" borderId="4" xfId="0" applyFont="1" applyFill="1" applyBorder="1" applyAlignment="1">
      <alignment horizontal="center"/>
    </xf>
    <xf numFmtId="164" fontId="7" fillId="3" borderId="4" xfId="0" applyNumberFormat="1" applyFont="1" applyFill="1" applyBorder="1" applyAlignment="1">
      <alignment horizontal="right" shrinkToFit="1"/>
    </xf>
    <xf numFmtId="0" fontId="15" fillId="0" borderId="4" xfId="0" applyFont="1" applyFill="1" applyBorder="1" applyAlignment="1">
      <alignment vertical="top" wrapText="1"/>
    </xf>
    <xf numFmtId="0" fontId="2" fillId="0" borderId="6" xfId="0" applyFont="1" applyFill="1" applyBorder="1" applyAlignment="1">
      <alignment wrapText="1"/>
    </xf>
    <xf numFmtId="0" fontId="9" fillId="3" borderId="4" xfId="0" applyFont="1" applyFill="1" applyBorder="1" applyAlignment="1">
      <alignment wrapText="1"/>
    </xf>
    <xf numFmtId="0" fontId="14" fillId="0" borderId="4" xfId="0" applyNumberFormat="1" applyFont="1" applyFill="1" applyBorder="1" applyAlignment="1">
      <alignment vertical="top" wrapText="1"/>
    </xf>
    <xf numFmtId="0" fontId="10" fillId="3" borderId="7" xfId="0" applyNumberFormat="1" applyFont="1" applyFill="1" applyBorder="1" applyAlignment="1">
      <alignment vertical="top" wrapText="1"/>
    </xf>
    <xf numFmtId="0" fontId="10" fillId="0" borderId="7" xfId="0" applyFont="1" applyFill="1" applyBorder="1" applyAlignment="1">
      <alignment vertical="top" wrapText="1"/>
    </xf>
    <xf numFmtId="0" fontId="14" fillId="3" borderId="4" xfId="0" applyNumberFormat="1" applyFont="1" applyFill="1" applyBorder="1" applyAlignment="1">
      <alignment vertical="top" wrapText="1"/>
    </xf>
    <xf numFmtId="0" fontId="2" fillId="0" borderId="4" xfId="0" applyFont="1" applyFill="1" applyBorder="1" applyAlignment="1">
      <alignment horizontal="left" vertical="center" wrapText="1"/>
    </xf>
    <xf numFmtId="0" fontId="2" fillId="0" borderId="4" xfId="0" applyFont="1" applyBorder="1" applyAlignment="1">
      <alignment wrapText="1"/>
    </xf>
    <xf numFmtId="0" fontId="16" fillId="0" borderId="4" xfId="0" applyFont="1" applyFill="1" applyBorder="1" applyAlignment="1">
      <alignment vertical="top" wrapText="1"/>
    </xf>
    <xf numFmtId="0" fontId="17" fillId="0" borderId="0" xfId="0" applyFont="1" applyAlignment="1">
      <alignment wrapText="1"/>
    </xf>
    <xf numFmtId="0" fontId="10" fillId="0" borderId="4" xfId="0" applyFont="1" applyFill="1" applyBorder="1" applyAlignment="1">
      <alignment horizontal="left" vertical="top" wrapText="1"/>
    </xf>
    <xf numFmtId="0" fontId="10" fillId="0" borderId="7" xfId="0" applyFont="1" applyFill="1" applyBorder="1" applyAlignment="1">
      <alignment horizontal="left" vertical="justify"/>
    </xf>
    <xf numFmtId="0" fontId="7" fillId="0" borderId="4" xfId="0" applyFont="1" applyFill="1" applyBorder="1" applyAlignment="1">
      <alignment wrapText="1"/>
    </xf>
    <xf numFmtId="164" fontId="10" fillId="0" borderId="4" xfId="0" applyNumberFormat="1" applyFont="1" applyFill="1" applyBorder="1" applyAlignment="1">
      <alignment vertical="top" wrapText="1"/>
    </xf>
    <xf numFmtId="0" fontId="15" fillId="3" borderId="4" xfId="0" applyFont="1" applyFill="1" applyBorder="1" applyAlignment="1">
      <alignment vertical="top" wrapText="1"/>
    </xf>
    <xf numFmtId="0" fontId="9" fillId="3" borderId="4" xfId="0" applyFont="1" applyFill="1" applyBorder="1" applyAlignment="1">
      <alignment vertical="top" wrapText="1"/>
    </xf>
    <xf numFmtId="0" fontId="14" fillId="0" borderId="4" xfId="0" applyFont="1" applyFill="1" applyBorder="1" applyAlignment="1">
      <alignment vertical="top" wrapText="1"/>
    </xf>
    <xf numFmtId="0" fontId="2" fillId="3" borderId="7" xfId="0" applyNumberFormat="1" applyFont="1" applyFill="1" applyBorder="1" applyAlignment="1">
      <alignment wrapText="1"/>
    </xf>
    <xf numFmtId="49" fontId="2" fillId="0" borderId="7" xfId="0" applyNumberFormat="1" applyFont="1" applyFill="1" applyBorder="1" applyAlignment="1">
      <alignment horizontal="center" shrinkToFit="1"/>
    </xf>
    <xf numFmtId="0" fontId="8" fillId="0" borderId="4" xfId="0" applyFont="1" applyBorder="1"/>
    <xf numFmtId="0" fontId="8" fillId="0" borderId="3" xfId="0" applyFont="1" applyFill="1" applyBorder="1" applyAlignment="1">
      <alignment horizontal="center"/>
    </xf>
    <xf numFmtId="164" fontId="2" fillId="3" borderId="4" xfId="0" applyNumberFormat="1" applyFont="1" applyFill="1" applyBorder="1" applyAlignment="1">
      <alignment vertical="center" wrapText="1"/>
    </xf>
    <xf numFmtId="0" fontId="10" fillId="0" borderId="7" xfId="0" applyFont="1" applyFill="1" applyBorder="1" applyAlignment="1">
      <alignment wrapText="1"/>
    </xf>
    <xf numFmtId="0" fontId="2" fillId="3" borderId="0" xfId="0" applyFont="1" applyFill="1" applyBorder="1" applyAlignment="1">
      <alignment wrapText="1"/>
    </xf>
    <xf numFmtId="0" fontId="2" fillId="0" borderId="0" xfId="0" applyFont="1"/>
    <xf numFmtId="0" fontId="10" fillId="3" borderId="5" xfId="0" applyFont="1" applyFill="1" applyBorder="1" applyAlignment="1">
      <alignment vertical="top" wrapText="1"/>
    </xf>
    <xf numFmtId="0" fontId="2" fillId="0" borderId="7" xfId="0" applyFont="1" applyFill="1" applyBorder="1" applyAlignment="1">
      <alignment horizontal="center"/>
    </xf>
    <xf numFmtId="164" fontId="6" fillId="3" borderId="4" xfId="0" applyNumberFormat="1" applyFont="1" applyFill="1" applyBorder="1" applyAlignment="1">
      <alignment vertical="center" wrapText="1"/>
    </xf>
    <xf numFmtId="0" fontId="2" fillId="3" borderId="7" xfId="0" applyFont="1" applyFill="1" applyBorder="1" applyAlignment="1">
      <alignment horizontal="center"/>
    </xf>
    <xf numFmtId="49" fontId="7" fillId="3" borderId="5" xfId="0" applyNumberFormat="1" applyFont="1" applyFill="1" applyBorder="1" applyAlignment="1">
      <alignment wrapText="1"/>
    </xf>
    <xf numFmtId="0" fontId="7" fillId="3" borderId="5" xfId="0" applyFont="1" applyFill="1" applyBorder="1" applyAlignment="1">
      <alignment horizontal="center"/>
    </xf>
    <xf numFmtId="49" fontId="7" fillId="3" borderId="5" xfId="0" applyNumberFormat="1" applyFont="1" applyFill="1" applyBorder="1" applyAlignment="1">
      <alignment horizontal="center" shrinkToFit="1"/>
    </xf>
    <xf numFmtId="49" fontId="2" fillId="3" borderId="5" xfId="0" applyNumberFormat="1" applyFont="1" applyFill="1" applyBorder="1" applyAlignment="1">
      <alignment horizontal="center" shrinkToFit="1"/>
    </xf>
    <xf numFmtId="164" fontId="7" fillId="3" borderId="5" xfId="0" applyNumberFormat="1" applyFont="1" applyFill="1" applyBorder="1" applyAlignment="1">
      <alignment horizontal="right" shrinkToFit="1"/>
    </xf>
    <xf numFmtId="0" fontId="9" fillId="3" borderId="6" xfId="0" applyFont="1" applyFill="1" applyBorder="1" applyAlignment="1">
      <alignment vertical="top" wrapText="1"/>
    </xf>
    <xf numFmtId="164" fontId="9" fillId="3" borderId="4" xfId="0" applyNumberFormat="1" applyFont="1" applyFill="1" applyBorder="1" applyAlignment="1">
      <alignment vertical="top" wrapText="1"/>
    </xf>
    <xf numFmtId="0" fontId="14" fillId="3" borderId="6" xfId="0" applyFont="1" applyFill="1" applyBorder="1" applyAlignment="1">
      <alignment vertical="top" wrapText="1"/>
    </xf>
    <xf numFmtId="49" fontId="7" fillId="3" borderId="8" xfId="0" applyNumberFormat="1" applyFont="1" applyFill="1" applyBorder="1" applyAlignment="1">
      <alignment horizontal="center" shrinkToFit="1"/>
    </xf>
    <xf numFmtId="164" fontId="18" fillId="3" borderId="4" xfId="0" applyNumberFormat="1" applyFont="1" applyFill="1" applyBorder="1" applyAlignment="1">
      <alignment wrapText="1"/>
    </xf>
    <xf numFmtId="0" fontId="10" fillId="3" borderId="6" xfId="0" applyFont="1" applyFill="1" applyBorder="1" applyAlignment="1">
      <alignment vertical="top" wrapText="1"/>
    </xf>
    <xf numFmtId="164" fontId="10" fillId="3" borderId="4" xfId="0" applyNumberFormat="1" applyFont="1" applyFill="1" applyBorder="1" applyAlignment="1">
      <alignment wrapText="1"/>
    </xf>
    <xf numFmtId="164" fontId="2" fillId="0" borderId="4" xfId="0" applyNumberFormat="1" applyFont="1" applyBorder="1"/>
    <xf numFmtId="0" fontId="2" fillId="3" borderId="4" xfId="0" applyNumberFormat="1" applyFont="1" applyFill="1" applyBorder="1" applyAlignment="1">
      <alignment wrapText="1"/>
    </xf>
    <xf numFmtId="164" fontId="7" fillId="0" borderId="4" xfId="0" applyNumberFormat="1" applyFont="1" applyBorder="1"/>
    <xf numFmtId="0" fontId="8" fillId="3" borderId="6" xfId="0" applyFont="1" applyFill="1" applyBorder="1" applyAlignment="1">
      <alignment wrapText="1"/>
    </xf>
    <xf numFmtId="49" fontId="8" fillId="3" borderId="8" xfId="0" applyNumberFormat="1" applyFont="1" applyFill="1" applyBorder="1" applyAlignment="1">
      <alignment horizontal="center" shrinkToFit="1"/>
    </xf>
    <xf numFmtId="0" fontId="2" fillId="3" borderId="6" xfId="0" applyFont="1" applyFill="1" applyBorder="1" applyAlignment="1">
      <alignment wrapText="1"/>
    </xf>
    <xf numFmtId="0" fontId="17" fillId="4" borderId="4" xfId="2" applyNumberFormat="1" applyFont="1" applyFill="1" applyBorder="1" applyAlignment="1">
      <alignment vertical="top" wrapText="1"/>
    </xf>
    <xf numFmtId="0" fontId="10" fillId="3" borderId="6" xfId="0" applyFont="1" applyFill="1" applyBorder="1" applyAlignment="1">
      <alignment vertical="center" wrapText="1"/>
    </xf>
    <xf numFmtId="164" fontId="14" fillId="3" borderId="4" xfId="0" applyNumberFormat="1" applyFont="1" applyFill="1" applyBorder="1" applyAlignment="1">
      <alignment wrapText="1"/>
    </xf>
    <xf numFmtId="0" fontId="19" fillId="0" borderId="0" xfId="0" applyFont="1" applyAlignment="1">
      <alignment wrapText="1"/>
    </xf>
    <xf numFmtId="0" fontId="20" fillId="0" borderId="0" xfId="0" applyFont="1" applyAlignment="1">
      <alignment wrapText="1"/>
    </xf>
    <xf numFmtId="0" fontId="10" fillId="3" borderId="4" xfId="0" applyNumberFormat="1" applyFont="1" applyFill="1" applyBorder="1" applyAlignment="1">
      <alignment wrapText="1"/>
    </xf>
    <xf numFmtId="49" fontId="7" fillId="3" borderId="4" xfId="0" applyNumberFormat="1" applyFont="1" applyFill="1" applyBorder="1" applyAlignment="1">
      <alignment horizontal="center"/>
    </xf>
    <xf numFmtId="0" fontId="21" fillId="3" borderId="4" xfId="0" applyFont="1" applyFill="1" applyBorder="1"/>
    <xf numFmtId="164" fontId="7" fillId="3" borderId="4" xfId="0" applyNumberFormat="1" applyFont="1" applyFill="1" applyBorder="1"/>
    <xf numFmtId="0" fontId="10" fillId="3" borderId="6" xfId="0" applyFont="1" applyFill="1" applyBorder="1" applyAlignment="1">
      <alignment wrapText="1"/>
    </xf>
    <xf numFmtId="49" fontId="7" fillId="3" borderId="4" xfId="0" applyNumberFormat="1" applyFont="1" applyFill="1" applyBorder="1" applyAlignment="1">
      <alignment wrapText="1"/>
    </xf>
    <xf numFmtId="49" fontId="7" fillId="3" borderId="5" xfId="1" applyNumberFormat="1" applyFont="1" applyFill="1" applyBorder="1" applyAlignment="1">
      <alignment horizontal="center"/>
    </xf>
    <xf numFmtId="49" fontId="2" fillId="3" borderId="5" xfId="0" applyNumberFormat="1" applyFont="1" applyFill="1" applyBorder="1" applyAlignment="1">
      <alignment horizontal="center" wrapText="1"/>
    </xf>
    <xf numFmtId="0" fontId="2" fillId="3" borderId="5" xfId="0" applyFont="1" applyFill="1" applyBorder="1" applyAlignment="1">
      <alignment horizontal="center" wrapText="1"/>
    </xf>
    <xf numFmtId="164" fontId="7" fillId="3" borderId="5" xfId="0" applyNumberFormat="1" applyFont="1" applyFill="1" applyBorder="1" applyAlignment="1">
      <alignment horizontal="right" wrapText="1"/>
    </xf>
    <xf numFmtId="0" fontId="10" fillId="0" borderId="4" xfId="0" applyFont="1" applyBorder="1" applyAlignment="1">
      <alignment wrapText="1"/>
    </xf>
    <xf numFmtId="164" fontId="7" fillId="3" borderId="5" xfId="0" applyNumberFormat="1" applyFont="1" applyFill="1" applyBorder="1" applyAlignment="1">
      <alignment wrapText="1"/>
    </xf>
    <xf numFmtId="0" fontId="6" fillId="2" borderId="9" xfId="0" applyFont="1" applyFill="1" applyBorder="1" applyAlignment="1">
      <alignment horizontal="center"/>
    </xf>
    <xf numFmtId="0" fontId="2" fillId="2" borderId="10" xfId="0" applyFont="1" applyFill="1" applyBorder="1" applyAlignment="1">
      <alignment horizontal="center"/>
    </xf>
    <xf numFmtId="49" fontId="2" fillId="2" borderId="9" xfId="0" applyNumberFormat="1" applyFont="1" applyFill="1" applyBorder="1" applyAlignment="1">
      <alignment horizontal="center" shrinkToFit="1"/>
    </xf>
    <xf numFmtId="49" fontId="6" fillId="2" borderId="9" xfId="0" applyNumberFormat="1" applyFont="1" applyFill="1" applyBorder="1" applyAlignment="1">
      <alignment horizontal="center"/>
    </xf>
    <xf numFmtId="164" fontId="6" fillId="2" borderId="11" xfId="0" applyNumberFormat="1" applyFont="1" applyFill="1" applyBorder="1" applyAlignment="1"/>
    <xf numFmtId="0" fontId="0" fillId="4" borderId="0" xfId="0" applyFill="1"/>
    <xf numFmtId="49" fontId="0" fillId="4" borderId="0" xfId="0" applyNumberFormat="1" applyFill="1" applyAlignment="1">
      <alignment horizontal="left" wrapText="1"/>
    </xf>
    <xf numFmtId="0" fontId="0" fillId="4" borderId="0" xfId="0" applyFill="1" applyAlignment="1">
      <alignment horizontal="left" wrapText="1"/>
    </xf>
    <xf numFmtId="0" fontId="0" fillId="4" borderId="0" xfId="0" applyFill="1" applyBorder="1" applyAlignment="1">
      <alignment horizontal="left" wrapText="1"/>
    </xf>
    <xf numFmtId="0" fontId="10" fillId="0" borderId="0" xfId="0" applyFont="1" applyFill="1" applyBorder="1" applyAlignment="1">
      <alignment wrapText="1"/>
    </xf>
    <xf numFmtId="0" fontId="0" fillId="0" borderId="0" xfId="0" applyBorder="1"/>
    <xf numFmtId="164" fontId="0" fillId="0" borderId="0" xfId="0" applyNumberFormat="1"/>
    <xf numFmtId="49" fontId="22" fillId="0" borderId="19" xfId="1" applyNumberFormat="1" applyFont="1" applyBorder="1" applyAlignment="1">
      <alignment horizontal="center"/>
    </xf>
    <xf numFmtId="0" fontId="23" fillId="0" borderId="3" xfId="0" applyFont="1" applyBorder="1" applyAlignment="1">
      <alignment horizontal="center"/>
    </xf>
    <xf numFmtId="0" fontId="23" fillId="0" borderId="20" xfId="0" applyFont="1" applyBorder="1" applyAlignment="1">
      <alignment horizontal="center"/>
    </xf>
    <xf numFmtId="0" fontId="5" fillId="0" borderId="1" xfId="0" applyFont="1" applyBorder="1" applyAlignment="1">
      <alignment horizontal="justify" vertical="center"/>
    </xf>
    <xf numFmtId="0" fontId="5" fillId="0" borderId="2" xfId="0" applyFont="1" applyBorder="1" applyAlignment="1">
      <alignment horizontal="justify" vertical="center"/>
    </xf>
    <xf numFmtId="164" fontId="2" fillId="0" borderId="4" xfId="0" applyNumberFormat="1" applyFont="1" applyFill="1" applyBorder="1"/>
    <xf numFmtId="0" fontId="2" fillId="0" borderId="0" xfId="0" applyFont="1" applyAlignment="1">
      <alignment horizontal="right"/>
    </xf>
    <xf numFmtId="49" fontId="3" fillId="0" borderId="0" xfId="0" applyNumberFormat="1" applyFont="1" applyBorder="1" applyAlignment="1">
      <alignment horizontal="center" wrapText="1"/>
    </xf>
    <xf numFmtId="0" fontId="5" fillId="0" borderId="15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2" fillId="0" borderId="0" xfId="0" applyFont="1" applyAlignment="1">
      <alignment horizontal="right" vertical="center" wrapText="1"/>
    </xf>
    <xf numFmtId="49" fontId="5" fillId="0" borderId="14" xfId="1" applyNumberFormat="1" applyFont="1" applyFill="1" applyBorder="1" applyAlignment="1" applyProtection="1">
      <alignment horizontal="center" vertical="top" wrapText="1"/>
      <protection locked="0"/>
    </xf>
    <xf numFmtId="49" fontId="5" fillId="0" borderId="9" xfId="1" applyNumberFormat="1" applyFont="1" applyFill="1" applyBorder="1" applyAlignment="1" applyProtection="1">
      <alignment horizontal="center" vertical="top" wrapText="1"/>
      <protection locked="0"/>
    </xf>
    <xf numFmtId="0" fontId="22" fillId="0" borderId="14" xfId="0" applyFont="1" applyBorder="1" applyAlignment="1">
      <alignment horizontal="center" vertical="top" wrapText="1"/>
    </xf>
    <xf numFmtId="0" fontId="22" fillId="0" borderId="9" xfId="0" applyFont="1" applyBorder="1" applyAlignment="1">
      <alignment horizontal="center" vertical="top" wrapText="1"/>
    </xf>
    <xf numFmtId="0" fontId="5" fillId="0" borderId="12" xfId="1" applyFont="1" applyBorder="1" applyAlignment="1">
      <alignment horizontal="center" vertical="top" wrapText="1"/>
    </xf>
    <xf numFmtId="0" fontId="5" fillId="0" borderId="17" xfId="1" applyFont="1" applyBorder="1" applyAlignment="1">
      <alignment horizontal="center" vertical="top" wrapText="1"/>
    </xf>
    <xf numFmtId="0" fontId="6" fillId="0" borderId="13" xfId="1" applyFont="1" applyBorder="1" applyAlignment="1">
      <alignment horizontal="center" vertical="top" wrapText="1"/>
    </xf>
    <xf numFmtId="0" fontId="6" fillId="0" borderId="18" xfId="1" applyFont="1" applyBorder="1" applyAlignment="1">
      <alignment horizontal="center" vertical="top" wrapText="1"/>
    </xf>
    <xf numFmtId="0" fontId="5" fillId="0" borderId="14" xfId="0" applyFont="1" applyBorder="1" applyAlignment="1">
      <alignment horizontal="center" vertical="top" wrapText="1"/>
    </xf>
    <xf numFmtId="0" fontId="5" fillId="0" borderId="9" xfId="0" applyFont="1" applyBorder="1" applyAlignment="1">
      <alignment horizontal="center" vertical="top" wrapText="1"/>
    </xf>
  </cellXfs>
  <cellStyles count="3">
    <cellStyle name="Обычный" xfId="0" builtinId="0"/>
    <cellStyle name="Обычный 2" xfId="2" xr:uid="{00000000-0005-0000-0000-000001000000}"/>
    <cellStyle name="Обычный_Лист1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03"/>
  <sheetViews>
    <sheetView showGridLines="0" tabSelected="1" zoomScale="120" zoomScaleNormal="120" workbookViewId="0">
      <selection activeCell="F4" sqref="F4:G4"/>
    </sheetView>
  </sheetViews>
  <sheetFormatPr defaultRowHeight="13.2" outlineLevelRow="2" x14ac:dyDescent="0.25"/>
  <cols>
    <col min="1" max="1" width="5" customWidth="1"/>
    <col min="2" max="2" width="75.44140625" customWidth="1"/>
    <col min="3" max="3" width="8.6640625" customWidth="1"/>
    <col min="4" max="4" width="8" customWidth="1"/>
    <col min="5" max="5" width="11.109375" style="1" customWidth="1"/>
    <col min="6" max="6" width="8.44140625" customWidth="1"/>
    <col min="7" max="7" width="11.33203125" customWidth="1"/>
    <col min="8" max="8" width="11" customWidth="1"/>
  </cols>
  <sheetData>
    <row r="1" spans="1:9" x14ac:dyDescent="0.25">
      <c r="F1" s="156" t="s">
        <v>0</v>
      </c>
      <c r="G1" s="156"/>
    </row>
    <row r="2" spans="1:9" x14ac:dyDescent="0.25">
      <c r="D2" s="160" t="s">
        <v>1</v>
      </c>
      <c r="E2" s="160"/>
      <c r="F2" s="160"/>
      <c r="G2" s="160"/>
    </row>
    <row r="3" spans="1:9" x14ac:dyDescent="0.25">
      <c r="F3" s="156" t="s">
        <v>684</v>
      </c>
      <c r="G3" s="156"/>
    </row>
    <row r="4" spans="1:9" x14ac:dyDescent="0.25">
      <c r="F4" s="156"/>
      <c r="G4" s="156"/>
    </row>
    <row r="5" spans="1:9" x14ac:dyDescent="0.25">
      <c r="D5" s="160"/>
      <c r="E5" s="160"/>
      <c r="F5" s="160"/>
      <c r="G5" s="160"/>
    </row>
    <row r="6" spans="1:9" x14ac:dyDescent="0.25">
      <c r="F6" s="156"/>
      <c r="G6" s="156"/>
    </row>
    <row r="7" spans="1:9" x14ac:dyDescent="0.25">
      <c r="F7" s="156"/>
      <c r="G7" s="156"/>
    </row>
    <row r="8" spans="1:9" ht="17.399999999999999" x14ac:dyDescent="0.3">
      <c r="A8" s="157" t="s">
        <v>683</v>
      </c>
      <c r="B8" s="157"/>
      <c r="C8" s="157"/>
      <c r="D8" s="157"/>
      <c r="E8" s="157"/>
      <c r="F8" s="157"/>
      <c r="G8" s="157"/>
    </row>
    <row r="9" spans="1:9" ht="18" thickBot="1" x14ac:dyDescent="0.35">
      <c r="A9" s="2"/>
      <c r="B9" s="3"/>
      <c r="C9" s="3"/>
      <c r="D9" s="3"/>
      <c r="E9" s="3"/>
      <c r="F9" s="3"/>
    </row>
    <row r="10" spans="1:9" ht="74.25" customHeight="1" thickBot="1" x14ac:dyDescent="0.3">
      <c r="A10" s="165" t="s">
        <v>2</v>
      </c>
      <c r="B10" s="167" t="s">
        <v>3</v>
      </c>
      <c r="C10" s="169" t="s">
        <v>4</v>
      </c>
      <c r="D10" s="161" t="s">
        <v>5</v>
      </c>
      <c r="E10" s="161" t="s">
        <v>6</v>
      </c>
      <c r="F10" s="161" t="s">
        <v>7</v>
      </c>
      <c r="G10" s="163" t="s">
        <v>681</v>
      </c>
      <c r="H10" s="158" t="s">
        <v>682</v>
      </c>
      <c r="I10" s="159"/>
    </row>
    <row r="11" spans="1:9" ht="80.400000000000006" thickBot="1" x14ac:dyDescent="0.3">
      <c r="A11" s="166"/>
      <c r="B11" s="168"/>
      <c r="C11" s="170"/>
      <c r="D11" s="162"/>
      <c r="E11" s="162"/>
      <c r="F11" s="162"/>
      <c r="G11" s="164"/>
      <c r="H11" s="153" t="s">
        <v>679</v>
      </c>
      <c r="I11" s="154" t="s">
        <v>680</v>
      </c>
    </row>
    <row r="12" spans="1:9" ht="13.8" thickBot="1" x14ac:dyDescent="0.3">
      <c r="A12" s="150" t="s">
        <v>8</v>
      </c>
      <c r="B12" s="150" t="s">
        <v>9</v>
      </c>
      <c r="C12" s="150" t="s">
        <v>10</v>
      </c>
      <c r="D12" s="150" t="s">
        <v>11</v>
      </c>
      <c r="E12" s="150" t="s">
        <v>12</v>
      </c>
      <c r="F12" s="150" t="s">
        <v>13</v>
      </c>
      <c r="G12" s="150" t="s">
        <v>14</v>
      </c>
      <c r="H12" s="151">
        <v>8</v>
      </c>
      <c r="I12" s="152">
        <v>9</v>
      </c>
    </row>
    <row r="13" spans="1:9" ht="13.8" thickBot="1" x14ac:dyDescent="0.3">
      <c r="A13" s="4">
        <v>1</v>
      </c>
      <c r="B13" s="5" t="s">
        <v>15</v>
      </c>
      <c r="C13" s="6" t="s">
        <v>16</v>
      </c>
      <c r="D13" s="6"/>
      <c r="E13" s="6"/>
      <c r="F13" s="6"/>
      <c r="G13" s="7">
        <f>G14+G99+G159+G238+G350+G369+G392+G418+G495+G520</f>
        <v>1532562.3</v>
      </c>
      <c r="H13" s="7">
        <f t="shared" ref="H13" si="0">H14+H99+H159+H238+H350+H369+H392+H418+H495+H520</f>
        <v>1131415.5</v>
      </c>
      <c r="I13" s="7">
        <f>H13*100/G13</f>
        <v>73.825090177410729</v>
      </c>
    </row>
    <row r="14" spans="1:9" ht="13.8" x14ac:dyDescent="0.3">
      <c r="A14" s="4">
        <v>2</v>
      </c>
      <c r="B14" s="8" t="s">
        <v>17</v>
      </c>
      <c r="C14" s="9">
        <v>901</v>
      </c>
      <c r="D14" s="10" t="s">
        <v>18</v>
      </c>
      <c r="E14" s="11"/>
      <c r="F14" s="12"/>
      <c r="G14" s="13">
        <f>G25+G49+G15+G37+G41+G45</f>
        <v>115478.89999999998</v>
      </c>
      <c r="H14" s="13">
        <f t="shared" ref="H14" si="1">H25+H49+H15+H37+H41+H45</f>
        <v>108492.79999999999</v>
      </c>
      <c r="I14" s="13">
        <f>H14*100/G14</f>
        <v>93.950323392411946</v>
      </c>
    </row>
    <row r="15" spans="1:9" ht="26.4" x14ac:dyDescent="0.25">
      <c r="A15" s="4">
        <v>3</v>
      </c>
      <c r="B15" s="14" t="s">
        <v>19</v>
      </c>
      <c r="C15" s="15">
        <v>901</v>
      </c>
      <c r="D15" s="16" t="s">
        <v>20</v>
      </c>
      <c r="E15" s="16"/>
      <c r="F15" s="16"/>
      <c r="G15" s="17">
        <f>G16</f>
        <v>3554.2</v>
      </c>
      <c r="H15" s="17">
        <f t="shared" ref="H15" si="2">H16</f>
        <v>3554.2</v>
      </c>
      <c r="I15" s="35">
        <f>H15/G15*100</f>
        <v>100</v>
      </c>
    </row>
    <row r="16" spans="1:9" x14ac:dyDescent="0.25">
      <c r="A16" s="4">
        <v>4</v>
      </c>
      <c r="B16" s="18" t="s">
        <v>21</v>
      </c>
      <c r="C16" s="19">
        <v>901</v>
      </c>
      <c r="D16" s="20" t="s">
        <v>20</v>
      </c>
      <c r="E16" s="20" t="s">
        <v>22</v>
      </c>
      <c r="F16" s="20"/>
      <c r="G16" s="21">
        <f>G17+G22</f>
        <v>3554.2</v>
      </c>
      <c r="H16" s="21">
        <f t="shared" ref="H16" si="3">H17+H22</f>
        <v>3554.2</v>
      </c>
      <c r="I16" s="21">
        <f>H16*100/G16</f>
        <v>100</v>
      </c>
    </row>
    <row r="17" spans="1:9" x14ac:dyDescent="0.25">
      <c r="A17" s="4">
        <v>5</v>
      </c>
      <c r="B17" s="22" t="s">
        <v>23</v>
      </c>
      <c r="C17" s="4">
        <v>901</v>
      </c>
      <c r="D17" s="23" t="s">
        <v>20</v>
      </c>
      <c r="E17" s="23" t="s">
        <v>24</v>
      </c>
      <c r="F17" s="23"/>
      <c r="G17" s="24">
        <f>SUM(G18:G21)</f>
        <v>3496.6</v>
      </c>
      <c r="H17" s="24">
        <f t="shared" ref="H17" si="4">SUM(H18:H21)</f>
        <v>3496.6</v>
      </c>
      <c r="I17" s="25">
        <f>H17/G17*100</f>
        <v>100</v>
      </c>
    </row>
    <row r="18" spans="1:9" x14ac:dyDescent="0.25">
      <c r="A18" s="4">
        <v>6</v>
      </c>
      <c r="B18" s="22" t="s">
        <v>25</v>
      </c>
      <c r="C18" s="4">
        <v>901</v>
      </c>
      <c r="D18" s="23" t="s">
        <v>20</v>
      </c>
      <c r="E18" s="23" t="s">
        <v>24</v>
      </c>
      <c r="F18" s="23" t="s">
        <v>26</v>
      </c>
      <c r="G18" s="25">
        <v>2695</v>
      </c>
      <c r="H18" s="25">
        <v>2695</v>
      </c>
      <c r="I18" s="25">
        <f t="shared" ref="I18:I21" si="5">H18*100/G18</f>
        <v>100</v>
      </c>
    </row>
    <row r="19" spans="1:9" ht="26.4" x14ac:dyDescent="0.25">
      <c r="A19" s="4">
        <v>7</v>
      </c>
      <c r="B19" s="26" t="s">
        <v>27</v>
      </c>
      <c r="C19" s="4">
        <v>901</v>
      </c>
      <c r="D19" s="23" t="s">
        <v>20</v>
      </c>
      <c r="E19" s="23" t="s">
        <v>24</v>
      </c>
      <c r="F19" s="23" t="s">
        <v>28</v>
      </c>
      <c r="G19" s="25">
        <v>12.2</v>
      </c>
      <c r="H19" s="25">
        <v>12.2</v>
      </c>
      <c r="I19" s="25">
        <f t="shared" si="5"/>
        <v>100</v>
      </c>
    </row>
    <row r="20" spans="1:9" ht="26.4" x14ac:dyDescent="0.25">
      <c r="A20" s="4">
        <v>8</v>
      </c>
      <c r="B20" s="22" t="s">
        <v>29</v>
      </c>
      <c r="C20" s="4">
        <v>901</v>
      </c>
      <c r="D20" s="23" t="s">
        <v>20</v>
      </c>
      <c r="E20" s="23" t="s">
        <v>24</v>
      </c>
      <c r="F20" s="23" t="s">
        <v>30</v>
      </c>
      <c r="G20" s="25">
        <v>762</v>
      </c>
      <c r="H20" s="25">
        <v>762</v>
      </c>
      <c r="I20" s="25">
        <f t="shared" si="5"/>
        <v>100</v>
      </c>
    </row>
    <row r="21" spans="1:9" x14ac:dyDescent="0.25">
      <c r="A21" s="4">
        <v>9</v>
      </c>
      <c r="B21" s="22" t="s">
        <v>31</v>
      </c>
      <c r="C21" s="4">
        <v>901</v>
      </c>
      <c r="D21" s="23" t="s">
        <v>20</v>
      </c>
      <c r="E21" s="23" t="s">
        <v>24</v>
      </c>
      <c r="F21" s="23" t="s">
        <v>32</v>
      </c>
      <c r="G21" s="25">
        <v>27.4</v>
      </c>
      <c r="H21" s="25">
        <v>27.4</v>
      </c>
      <c r="I21" s="25">
        <f t="shared" si="5"/>
        <v>100</v>
      </c>
    </row>
    <row r="22" spans="1:9" ht="39.6" x14ac:dyDescent="0.25">
      <c r="A22" s="4">
        <v>10</v>
      </c>
      <c r="B22" s="22" t="s">
        <v>33</v>
      </c>
      <c r="C22" s="4">
        <v>901</v>
      </c>
      <c r="D22" s="23" t="s">
        <v>20</v>
      </c>
      <c r="E22" s="23" t="s">
        <v>34</v>
      </c>
      <c r="F22" s="23"/>
      <c r="G22" s="25">
        <f>SUM(G23:G24)</f>
        <v>57.6</v>
      </c>
      <c r="H22" s="25">
        <f t="shared" ref="H22" si="6">SUM(H23:H24)</f>
        <v>57.6</v>
      </c>
      <c r="I22" s="25">
        <f>H22/G22*100</f>
        <v>100</v>
      </c>
    </row>
    <row r="23" spans="1:9" x14ac:dyDescent="0.25">
      <c r="A23" s="4">
        <v>11</v>
      </c>
      <c r="B23" s="22" t="s">
        <v>25</v>
      </c>
      <c r="C23" s="4">
        <v>901</v>
      </c>
      <c r="D23" s="23" t="s">
        <v>20</v>
      </c>
      <c r="E23" s="23" t="s">
        <v>34</v>
      </c>
      <c r="F23" s="23" t="s">
        <v>26</v>
      </c>
      <c r="G23" s="25">
        <v>50</v>
      </c>
      <c r="H23" s="25">
        <v>50</v>
      </c>
      <c r="I23" s="25">
        <f t="shared" ref="I23:I24" si="7">H23*100/G23</f>
        <v>100</v>
      </c>
    </row>
    <row r="24" spans="1:9" ht="26.4" x14ac:dyDescent="0.25">
      <c r="A24" s="4">
        <v>12</v>
      </c>
      <c r="B24" s="22" t="s">
        <v>29</v>
      </c>
      <c r="C24" s="4">
        <v>901</v>
      </c>
      <c r="D24" s="23" t="s">
        <v>20</v>
      </c>
      <c r="E24" s="23" t="s">
        <v>34</v>
      </c>
      <c r="F24" s="23" t="s">
        <v>30</v>
      </c>
      <c r="G24" s="25">
        <v>7.6</v>
      </c>
      <c r="H24" s="25">
        <v>7.6</v>
      </c>
      <c r="I24" s="25">
        <f t="shared" si="7"/>
        <v>100</v>
      </c>
    </row>
    <row r="25" spans="1:9" ht="39.6" outlineLevel="1" x14ac:dyDescent="0.25">
      <c r="A25" s="4">
        <v>13</v>
      </c>
      <c r="B25" s="14" t="s">
        <v>35</v>
      </c>
      <c r="C25" s="15">
        <v>901</v>
      </c>
      <c r="D25" s="16" t="s">
        <v>36</v>
      </c>
      <c r="E25" s="16"/>
      <c r="F25" s="16"/>
      <c r="G25" s="17">
        <f>G26</f>
        <v>68832</v>
      </c>
      <c r="H25" s="17">
        <f t="shared" ref="H25" si="8">H26</f>
        <v>63806.9</v>
      </c>
      <c r="I25" s="35">
        <f>H25/G25*100</f>
        <v>92.699471176197122</v>
      </c>
    </row>
    <row r="26" spans="1:9" outlineLevel="1" x14ac:dyDescent="0.25">
      <c r="A26" s="4">
        <v>14</v>
      </c>
      <c r="B26" s="18" t="s">
        <v>21</v>
      </c>
      <c r="C26" s="19">
        <v>901</v>
      </c>
      <c r="D26" s="20" t="s">
        <v>36</v>
      </c>
      <c r="E26" s="20" t="s">
        <v>22</v>
      </c>
      <c r="F26" s="20"/>
      <c r="G26" s="21">
        <f>G27+G32+G34</f>
        <v>68832</v>
      </c>
      <c r="H26" s="21">
        <f t="shared" ref="H26" si="9">H27+H32+H34</f>
        <v>63806.9</v>
      </c>
      <c r="I26" s="21">
        <f>H26*100/G26</f>
        <v>92.699471176197122</v>
      </c>
    </row>
    <row r="27" spans="1:9" outlineLevel="2" x14ac:dyDescent="0.25">
      <c r="A27" s="4">
        <v>15</v>
      </c>
      <c r="B27" s="22" t="s">
        <v>37</v>
      </c>
      <c r="C27" s="4">
        <v>901</v>
      </c>
      <c r="D27" s="23" t="s">
        <v>36</v>
      </c>
      <c r="E27" s="23" t="s">
        <v>38</v>
      </c>
      <c r="F27" s="23"/>
      <c r="G27" s="24">
        <f>SUM(G28:G31)</f>
        <v>68146.3</v>
      </c>
      <c r="H27" s="24">
        <f t="shared" ref="H27" si="10">SUM(H28:H31)</f>
        <v>63121.200000000004</v>
      </c>
      <c r="I27" s="25">
        <f>H27/G27*100</f>
        <v>92.626011977172638</v>
      </c>
    </row>
    <row r="28" spans="1:9" outlineLevel="1" x14ac:dyDescent="0.25">
      <c r="A28" s="4">
        <v>16</v>
      </c>
      <c r="B28" s="22" t="s">
        <v>25</v>
      </c>
      <c r="C28" s="4">
        <v>901</v>
      </c>
      <c r="D28" s="23" t="s">
        <v>36</v>
      </c>
      <c r="E28" s="23" t="s">
        <v>38</v>
      </c>
      <c r="F28" s="23" t="s">
        <v>26</v>
      </c>
      <c r="G28" s="24">
        <v>49411.8</v>
      </c>
      <c r="H28" s="24">
        <v>46452.800000000003</v>
      </c>
      <c r="I28" s="25">
        <f t="shared" ref="I28:I31" si="11">H28*100/G28</f>
        <v>94.011551896510539</v>
      </c>
    </row>
    <row r="29" spans="1:9" ht="26.4" outlineLevel="1" x14ac:dyDescent="0.25">
      <c r="A29" s="4">
        <v>17</v>
      </c>
      <c r="B29" s="27" t="s">
        <v>27</v>
      </c>
      <c r="C29" s="4">
        <v>901</v>
      </c>
      <c r="D29" s="23" t="s">
        <v>36</v>
      </c>
      <c r="E29" s="23" t="s">
        <v>38</v>
      </c>
      <c r="F29" s="23" t="s">
        <v>28</v>
      </c>
      <c r="G29" s="24">
        <v>166</v>
      </c>
      <c r="H29" s="24">
        <v>166</v>
      </c>
      <c r="I29" s="25">
        <f t="shared" si="11"/>
        <v>100</v>
      </c>
    </row>
    <row r="30" spans="1:9" ht="26.4" outlineLevel="1" x14ac:dyDescent="0.25">
      <c r="A30" s="4">
        <v>18</v>
      </c>
      <c r="B30" s="22" t="s">
        <v>29</v>
      </c>
      <c r="C30" s="4">
        <v>901</v>
      </c>
      <c r="D30" s="23" t="s">
        <v>36</v>
      </c>
      <c r="E30" s="23" t="s">
        <v>38</v>
      </c>
      <c r="F30" s="23" t="s">
        <v>30</v>
      </c>
      <c r="G30" s="24">
        <v>15326.7</v>
      </c>
      <c r="H30" s="24">
        <v>13358</v>
      </c>
      <c r="I30" s="25">
        <f t="shared" si="11"/>
        <v>87.155095356469431</v>
      </c>
    </row>
    <row r="31" spans="1:9" outlineLevel="1" x14ac:dyDescent="0.25">
      <c r="A31" s="4">
        <v>19</v>
      </c>
      <c r="B31" s="22" t="s">
        <v>31</v>
      </c>
      <c r="C31" s="4">
        <v>901</v>
      </c>
      <c r="D31" s="23" t="s">
        <v>36</v>
      </c>
      <c r="E31" s="23" t="s">
        <v>38</v>
      </c>
      <c r="F31" s="23" t="s">
        <v>32</v>
      </c>
      <c r="G31" s="24">
        <v>3241.8</v>
      </c>
      <c r="H31" s="24">
        <v>3144.4</v>
      </c>
      <c r="I31" s="25">
        <f t="shared" si="11"/>
        <v>96.995496329199824</v>
      </c>
    </row>
    <row r="32" spans="1:9" outlineLevel="1" x14ac:dyDescent="0.25">
      <c r="A32" s="4">
        <v>20</v>
      </c>
      <c r="B32" s="28" t="s">
        <v>39</v>
      </c>
      <c r="C32" s="4">
        <v>901</v>
      </c>
      <c r="D32" s="23" t="s">
        <v>36</v>
      </c>
      <c r="E32" s="23" t="s">
        <v>40</v>
      </c>
      <c r="F32" s="23"/>
      <c r="G32" s="24">
        <f>G33</f>
        <v>11</v>
      </c>
      <c r="H32" s="24">
        <f t="shared" ref="H32" si="12">H33</f>
        <v>11</v>
      </c>
      <c r="I32" s="25">
        <f>H32/G32*100</f>
        <v>100</v>
      </c>
    </row>
    <row r="33" spans="1:9" outlineLevel="1" x14ac:dyDescent="0.25">
      <c r="A33" s="4">
        <v>21</v>
      </c>
      <c r="B33" s="22" t="s">
        <v>31</v>
      </c>
      <c r="C33" s="4">
        <v>901</v>
      </c>
      <c r="D33" s="23" t="s">
        <v>36</v>
      </c>
      <c r="E33" s="23" t="s">
        <v>40</v>
      </c>
      <c r="F33" s="23" t="s">
        <v>32</v>
      </c>
      <c r="G33" s="24">
        <v>11</v>
      </c>
      <c r="H33" s="24">
        <v>11</v>
      </c>
      <c r="I33" s="25">
        <f>H33*100/G33</f>
        <v>100</v>
      </c>
    </row>
    <row r="34" spans="1:9" ht="39.6" outlineLevel="1" x14ac:dyDescent="0.25">
      <c r="A34" s="4">
        <v>22</v>
      </c>
      <c r="B34" s="22" t="s">
        <v>33</v>
      </c>
      <c r="C34" s="4">
        <v>901</v>
      </c>
      <c r="D34" s="23" t="s">
        <v>36</v>
      </c>
      <c r="E34" s="23" t="s">
        <v>34</v>
      </c>
      <c r="F34" s="23"/>
      <c r="G34" s="24">
        <f>SUM(G35:G36)</f>
        <v>674.69999999999993</v>
      </c>
      <c r="H34" s="24">
        <f t="shared" ref="H34" si="13">SUM(H35:H36)</f>
        <v>674.69999999999993</v>
      </c>
      <c r="I34" s="25">
        <f>H34/G34*100</f>
        <v>100</v>
      </c>
    </row>
    <row r="35" spans="1:9" outlineLevel="1" x14ac:dyDescent="0.25">
      <c r="A35" s="4">
        <v>23</v>
      </c>
      <c r="B35" s="22" t="s">
        <v>25</v>
      </c>
      <c r="C35" s="4">
        <v>901</v>
      </c>
      <c r="D35" s="23" t="s">
        <v>36</v>
      </c>
      <c r="E35" s="23" t="s">
        <v>34</v>
      </c>
      <c r="F35" s="23" t="s">
        <v>26</v>
      </c>
      <c r="G35" s="24">
        <v>522.79999999999995</v>
      </c>
      <c r="H35" s="24">
        <v>522.79999999999995</v>
      </c>
      <c r="I35" s="25">
        <f t="shared" ref="I35:I36" si="14">H35*100/G35</f>
        <v>100</v>
      </c>
    </row>
    <row r="36" spans="1:9" ht="26.4" outlineLevel="1" x14ac:dyDescent="0.25">
      <c r="A36" s="4">
        <v>24</v>
      </c>
      <c r="B36" s="22" t="s">
        <v>29</v>
      </c>
      <c r="C36" s="4">
        <v>901</v>
      </c>
      <c r="D36" s="23" t="s">
        <v>36</v>
      </c>
      <c r="E36" s="23" t="s">
        <v>34</v>
      </c>
      <c r="F36" s="23" t="s">
        <v>30</v>
      </c>
      <c r="G36" s="24">
        <v>151.9</v>
      </c>
      <c r="H36" s="24">
        <v>151.9</v>
      </c>
      <c r="I36" s="25">
        <f t="shared" si="14"/>
        <v>100</v>
      </c>
    </row>
    <row r="37" spans="1:9" outlineLevel="1" x14ac:dyDescent="0.25">
      <c r="A37" s="4">
        <v>25</v>
      </c>
      <c r="B37" s="29" t="s">
        <v>41</v>
      </c>
      <c r="C37" s="15">
        <v>901</v>
      </c>
      <c r="D37" s="16" t="s">
        <v>42</v>
      </c>
      <c r="E37" s="30"/>
      <c r="F37" s="16"/>
      <c r="G37" s="17">
        <f>G38</f>
        <v>23.4</v>
      </c>
      <c r="H37" s="17">
        <f t="shared" ref="H37:H39" si="15">H38</f>
        <v>0</v>
      </c>
      <c r="I37" s="35">
        <f>H37/G37*100</f>
        <v>0</v>
      </c>
    </row>
    <row r="38" spans="1:9" outlineLevel="1" x14ac:dyDescent="0.25">
      <c r="A38" s="4">
        <v>26</v>
      </c>
      <c r="B38" s="31" t="s">
        <v>21</v>
      </c>
      <c r="C38" s="19">
        <v>901</v>
      </c>
      <c r="D38" s="20" t="s">
        <v>42</v>
      </c>
      <c r="E38" s="20" t="s">
        <v>22</v>
      </c>
      <c r="F38" s="20"/>
      <c r="G38" s="21">
        <f>G39</f>
        <v>23.4</v>
      </c>
      <c r="H38" s="21">
        <f t="shared" si="15"/>
        <v>0</v>
      </c>
      <c r="I38" s="21">
        <f>H38*100/G38</f>
        <v>0</v>
      </c>
    </row>
    <row r="39" spans="1:9" ht="39.6" outlineLevel="1" x14ac:dyDescent="0.25">
      <c r="A39" s="4">
        <v>27</v>
      </c>
      <c r="B39" s="32" t="s">
        <v>43</v>
      </c>
      <c r="C39" s="4">
        <v>901</v>
      </c>
      <c r="D39" s="23" t="s">
        <v>42</v>
      </c>
      <c r="E39" s="23" t="s">
        <v>44</v>
      </c>
      <c r="F39" s="23"/>
      <c r="G39" s="24">
        <f>G40</f>
        <v>23.4</v>
      </c>
      <c r="H39" s="24">
        <f t="shared" si="15"/>
        <v>0</v>
      </c>
      <c r="I39" s="25">
        <f>H39/G39*100</f>
        <v>0</v>
      </c>
    </row>
    <row r="40" spans="1:9" outlineLevel="1" x14ac:dyDescent="0.25">
      <c r="A40" s="4">
        <v>28</v>
      </c>
      <c r="B40" s="22" t="s">
        <v>31</v>
      </c>
      <c r="C40" s="4">
        <v>901</v>
      </c>
      <c r="D40" s="23" t="s">
        <v>42</v>
      </c>
      <c r="E40" s="23" t="s">
        <v>44</v>
      </c>
      <c r="F40" s="23" t="s">
        <v>32</v>
      </c>
      <c r="G40" s="24">
        <v>23.4</v>
      </c>
      <c r="H40" s="24">
        <v>0</v>
      </c>
      <c r="I40" s="25">
        <f>H40*100/G40</f>
        <v>0</v>
      </c>
    </row>
    <row r="41" spans="1:9" outlineLevel="1" x14ac:dyDescent="0.25">
      <c r="A41" s="4">
        <v>29</v>
      </c>
      <c r="B41" s="29" t="s">
        <v>45</v>
      </c>
      <c r="C41" s="33">
        <v>901</v>
      </c>
      <c r="D41" s="34" t="s">
        <v>46</v>
      </c>
      <c r="E41" s="34"/>
      <c r="F41" s="34"/>
      <c r="G41" s="35">
        <f>G42</f>
        <v>3120.4</v>
      </c>
      <c r="H41" s="35">
        <f>H42</f>
        <v>3120.4</v>
      </c>
      <c r="I41" s="35">
        <f>H41/G41*100</f>
        <v>100</v>
      </c>
    </row>
    <row r="42" spans="1:9" outlineLevel="1" x14ac:dyDescent="0.25">
      <c r="A42" s="4">
        <v>30</v>
      </c>
      <c r="B42" s="31" t="s">
        <v>21</v>
      </c>
      <c r="C42" s="36">
        <v>901</v>
      </c>
      <c r="D42" s="37" t="s">
        <v>46</v>
      </c>
      <c r="E42" s="37" t="s">
        <v>22</v>
      </c>
      <c r="F42" s="37"/>
      <c r="G42" s="38">
        <f>G43</f>
        <v>3120.4</v>
      </c>
      <c r="H42" s="38">
        <f>H43</f>
        <v>3120.4</v>
      </c>
      <c r="I42" s="21">
        <f>H42*100/G42</f>
        <v>100</v>
      </c>
    </row>
    <row r="43" spans="1:9" outlineLevel="1" x14ac:dyDescent="0.25">
      <c r="A43" s="4">
        <v>31</v>
      </c>
      <c r="B43" s="32" t="s">
        <v>47</v>
      </c>
      <c r="C43" s="39">
        <v>901</v>
      </c>
      <c r="D43" s="40" t="s">
        <v>46</v>
      </c>
      <c r="E43" s="40" t="s">
        <v>48</v>
      </c>
      <c r="F43" s="40"/>
      <c r="G43" s="25">
        <f>G44</f>
        <v>3120.4</v>
      </c>
      <c r="H43" s="25">
        <f t="shared" ref="H43" si="16">H44</f>
        <v>3120.4</v>
      </c>
      <c r="I43" s="25">
        <f>H43/G43*100</f>
        <v>100</v>
      </c>
    </row>
    <row r="44" spans="1:9" outlineLevel="1" x14ac:dyDescent="0.25">
      <c r="A44" s="4">
        <v>32</v>
      </c>
      <c r="B44" s="32" t="s">
        <v>49</v>
      </c>
      <c r="C44" s="39">
        <v>901</v>
      </c>
      <c r="D44" s="40" t="s">
        <v>46</v>
      </c>
      <c r="E44" s="40" t="s">
        <v>48</v>
      </c>
      <c r="F44" s="40" t="s">
        <v>50</v>
      </c>
      <c r="G44" s="25">
        <v>3120.4</v>
      </c>
      <c r="H44" s="25">
        <v>3120.4</v>
      </c>
      <c r="I44" s="25">
        <f>H44*100/G44</f>
        <v>100</v>
      </c>
    </row>
    <row r="45" spans="1:9" outlineLevel="1" x14ac:dyDescent="0.25">
      <c r="A45" s="4">
        <v>33</v>
      </c>
      <c r="B45" s="41" t="s">
        <v>51</v>
      </c>
      <c r="C45" s="33">
        <v>901</v>
      </c>
      <c r="D45" s="42" t="s">
        <v>52</v>
      </c>
      <c r="E45" s="42"/>
      <c r="F45" s="42"/>
      <c r="G45" s="35">
        <f>G46</f>
        <v>25</v>
      </c>
      <c r="H45" s="35">
        <f t="shared" ref="H45:H47" si="17">H46</f>
        <v>0</v>
      </c>
      <c r="I45" s="35">
        <f>H45/G45*100</f>
        <v>0</v>
      </c>
    </row>
    <row r="46" spans="1:9" outlineLevel="1" x14ac:dyDescent="0.25">
      <c r="A46" s="4">
        <v>34</v>
      </c>
      <c r="B46" s="31" t="s">
        <v>21</v>
      </c>
      <c r="C46" s="39">
        <v>901</v>
      </c>
      <c r="D46" s="43" t="s">
        <v>52</v>
      </c>
      <c r="E46" s="37" t="s">
        <v>22</v>
      </c>
      <c r="F46" s="37"/>
      <c r="G46" s="38">
        <f>G47</f>
        <v>25</v>
      </c>
      <c r="H46" s="38">
        <f t="shared" si="17"/>
        <v>0</v>
      </c>
      <c r="I46" s="21">
        <f>H46*100/G46</f>
        <v>0</v>
      </c>
    </row>
    <row r="47" spans="1:9" outlineLevel="1" x14ac:dyDescent="0.25">
      <c r="A47" s="4">
        <v>35</v>
      </c>
      <c r="B47" s="44" t="s">
        <v>53</v>
      </c>
      <c r="C47" s="39">
        <v>901</v>
      </c>
      <c r="D47" s="43" t="s">
        <v>52</v>
      </c>
      <c r="E47" s="43" t="s">
        <v>54</v>
      </c>
      <c r="F47" s="43"/>
      <c r="G47" s="25">
        <f>G48</f>
        <v>25</v>
      </c>
      <c r="H47" s="25">
        <f t="shared" si="17"/>
        <v>0</v>
      </c>
      <c r="I47" s="25">
        <f>H47/G47*100</f>
        <v>0</v>
      </c>
    </row>
    <row r="48" spans="1:9" outlineLevel="1" x14ac:dyDescent="0.25">
      <c r="A48" s="4">
        <v>36</v>
      </c>
      <c r="B48" s="44" t="s">
        <v>55</v>
      </c>
      <c r="C48" s="39">
        <v>901</v>
      </c>
      <c r="D48" s="43" t="s">
        <v>52</v>
      </c>
      <c r="E48" s="43" t="s">
        <v>54</v>
      </c>
      <c r="F48" s="43" t="s">
        <v>56</v>
      </c>
      <c r="G48" s="25">
        <v>25</v>
      </c>
      <c r="H48" s="25">
        <v>0</v>
      </c>
      <c r="I48" s="25">
        <f>H48*100/G48</f>
        <v>0</v>
      </c>
    </row>
    <row r="49" spans="1:9" outlineLevel="1" x14ac:dyDescent="0.25">
      <c r="A49" s="4">
        <v>37</v>
      </c>
      <c r="B49" s="14" t="s">
        <v>57</v>
      </c>
      <c r="C49" s="4">
        <v>901</v>
      </c>
      <c r="D49" s="16" t="s">
        <v>58</v>
      </c>
      <c r="E49" s="16"/>
      <c r="F49" s="16"/>
      <c r="G49" s="17">
        <f>G50+G53+G57</f>
        <v>39923.899999999987</v>
      </c>
      <c r="H49" s="17">
        <f t="shared" ref="H49" si="18">H50+H53+H57</f>
        <v>38011.299999999996</v>
      </c>
      <c r="I49" s="35">
        <f>H49/G49*100</f>
        <v>95.209385856592192</v>
      </c>
    </row>
    <row r="50" spans="1:9" ht="52.8" outlineLevel="1" x14ac:dyDescent="0.25">
      <c r="A50" s="4">
        <v>38</v>
      </c>
      <c r="B50" s="45" t="s">
        <v>59</v>
      </c>
      <c r="C50" s="19">
        <v>901</v>
      </c>
      <c r="D50" s="20" t="s">
        <v>58</v>
      </c>
      <c r="E50" s="20" t="s">
        <v>60</v>
      </c>
      <c r="F50" s="20"/>
      <c r="G50" s="21">
        <f>G51</f>
        <v>101.3</v>
      </c>
      <c r="H50" s="21">
        <f t="shared" ref="H50:H51" si="19">H51</f>
        <v>101.3</v>
      </c>
      <c r="I50" s="21">
        <f>H50*100/G50</f>
        <v>100</v>
      </c>
    </row>
    <row r="51" spans="1:9" outlineLevel="1" x14ac:dyDescent="0.25">
      <c r="A51" s="4">
        <v>39</v>
      </c>
      <c r="B51" s="26" t="s">
        <v>61</v>
      </c>
      <c r="C51" s="4">
        <v>901</v>
      </c>
      <c r="D51" s="23" t="s">
        <v>58</v>
      </c>
      <c r="E51" s="40" t="s">
        <v>62</v>
      </c>
      <c r="F51" s="23"/>
      <c r="G51" s="24">
        <f>G52</f>
        <v>101.3</v>
      </c>
      <c r="H51" s="24">
        <f t="shared" si="19"/>
        <v>101.3</v>
      </c>
      <c r="I51" s="25">
        <f>H51/G51*100</f>
        <v>100</v>
      </c>
    </row>
    <row r="52" spans="1:9" outlineLevel="1" x14ac:dyDescent="0.25">
      <c r="A52" s="4">
        <v>40</v>
      </c>
      <c r="B52" s="22" t="s">
        <v>31</v>
      </c>
      <c r="C52" s="4">
        <v>901</v>
      </c>
      <c r="D52" s="23" t="s">
        <v>58</v>
      </c>
      <c r="E52" s="40" t="s">
        <v>62</v>
      </c>
      <c r="F52" s="23" t="s">
        <v>32</v>
      </c>
      <c r="G52" s="24">
        <v>101.3</v>
      </c>
      <c r="H52" s="24">
        <v>101.3</v>
      </c>
      <c r="I52" s="25">
        <f>H52*100/G52</f>
        <v>100</v>
      </c>
    </row>
    <row r="53" spans="1:9" ht="39.6" outlineLevel="1" x14ac:dyDescent="0.25">
      <c r="A53" s="4">
        <v>41</v>
      </c>
      <c r="B53" s="46" t="s">
        <v>63</v>
      </c>
      <c r="C53" s="19">
        <v>901</v>
      </c>
      <c r="D53" s="20" t="s">
        <v>58</v>
      </c>
      <c r="E53" s="20" t="s">
        <v>64</v>
      </c>
      <c r="F53" s="20"/>
      <c r="G53" s="21">
        <f>G54</f>
        <v>697.1</v>
      </c>
      <c r="H53" s="21">
        <f t="shared" ref="H53:H55" si="20">H54</f>
        <v>697.1</v>
      </c>
      <c r="I53" s="21">
        <f>H53*100/G53</f>
        <v>100</v>
      </c>
    </row>
    <row r="54" spans="1:9" ht="27.6" outlineLevel="2" x14ac:dyDescent="0.3">
      <c r="A54" s="4">
        <v>42</v>
      </c>
      <c r="B54" s="47" t="s">
        <v>65</v>
      </c>
      <c r="C54" s="48">
        <v>901</v>
      </c>
      <c r="D54" s="49" t="s">
        <v>58</v>
      </c>
      <c r="E54" s="49">
        <v>1010000000</v>
      </c>
      <c r="F54" s="49"/>
      <c r="G54" s="50">
        <f>G55</f>
        <v>697.1</v>
      </c>
      <c r="H54" s="50">
        <f t="shared" si="20"/>
        <v>697.1</v>
      </c>
      <c r="I54" s="50">
        <f>H54*100/G54</f>
        <v>100</v>
      </c>
    </row>
    <row r="55" spans="1:9" ht="26.4" outlineLevel="1" x14ac:dyDescent="0.25">
      <c r="A55" s="4">
        <v>43</v>
      </c>
      <c r="B55" s="32" t="s">
        <v>66</v>
      </c>
      <c r="C55" s="4">
        <v>901</v>
      </c>
      <c r="D55" s="23" t="s">
        <v>58</v>
      </c>
      <c r="E55" s="40" t="s">
        <v>67</v>
      </c>
      <c r="F55" s="23"/>
      <c r="G55" s="24">
        <f>G56</f>
        <v>697.1</v>
      </c>
      <c r="H55" s="24">
        <f t="shared" si="20"/>
        <v>697.1</v>
      </c>
      <c r="I55" s="25">
        <f>H55/G55*100</f>
        <v>100</v>
      </c>
    </row>
    <row r="56" spans="1:9" outlineLevel="1" x14ac:dyDescent="0.25">
      <c r="A56" s="4">
        <v>44</v>
      </c>
      <c r="B56" s="22" t="s">
        <v>31</v>
      </c>
      <c r="C56" s="4">
        <v>901</v>
      </c>
      <c r="D56" s="23" t="s">
        <v>58</v>
      </c>
      <c r="E56" s="40" t="s">
        <v>67</v>
      </c>
      <c r="F56" s="23" t="s">
        <v>32</v>
      </c>
      <c r="G56" s="24">
        <v>697.1</v>
      </c>
      <c r="H56" s="24">
        <v>697.1</v>
      </c>
      <c r="I56" s="25">
        <f>H56*100/G56</f>
        <v>100</v>
      </c>
    </row>
    <row r="57" spans="1:9" outlineLevel="1" x14ac:dyDescent="0.25">
      <c r="A57" s="4">
        <v>45</v>
      </c>
      <c r="B57" s="18" t="s">
        <v>21</v>
      </c>
      <c r="C57" s="19">
        <v>901</v>
      </c>
      <c r="D57" s="20" t="s">
        <v>58</v>
      </c>
      <c r="E57" s="20" t="s">
        <v>22</v>
      </c>
      <c r="F57" s="20"/>
      <c r="G57" s="21">
        <f>G58+G60+G63+G69+G78+G80+G82+G84+G76+G91+G93+G95+G97+G88</f>
        <v>39125.499999999985</v>
      </c>
      <c r="H57" s="21">
        <f t="shared" ref="H57" si="21">H58+H60+H63+H69+H78+H80+H82+H84+H76+H91+H93+H95+H97+H88</f>
        <v>37212.899999999994</v>
      </c>
      <c r="I57" s="21">
        <f>H57*100/G57</f>
        <v>95.111627966415782</v>
      </c>
    </row>
    <row r="58" spans="1:9" outlineLevel="1" x14ac:dyDescent="0.25">
      <c r="A58" s="4">
        <v>46</v>
      </c>
      <c r="B58" s="22" t="s">
        <v>68</v>
      </c>
      <c r="C58" s="4">
        <v>901</v>
      </c>
      <c r="D58" s="23" t="s">
        <v>58</v>
      </c>
      <c r="E58" s="23" t="s">
        <v>69</v>
      </c>
      <c r="F58" s="23"/>
      <c r="G58" s="24">
        <f>G59</f>
        <v>49.2</v>
      </c>
      <c r="H58" s="24">
        <f t="shared" ref="H58" si="22">H59</f>
        <v>48.4</v>
      </c>
      <c r="I58" s="25">
        <f>H58/G58*100</f>
        <v>98.373983739837385</v>
      </c>
    </row>
    <row r="59" spans="1:9" outlineLevel="1" x14ac:dyDescent="0.25">
      <c r="A59" s="4">
        <v>47</v>
      </c>
      <c r="B59" s="22" t="s">
        <v>31</v>
      </c>
      <c r="C59" s="4">
        <v>901</v>
      </c>
      <c r="D59" s="23" t="s">
        <v>58</v>
      </c>
      <c r="E59" s="23" t="s">
        <v>69</v>
      </c>
      <c r="F59" s="23" t="s">
        <v>32</v>
      </c>
      <c r="G59" s="24">
        <v>49.2</v>
      </c>
      <c r="H59" s="24">
        <v>48.4</v>
      </c>
      <c r="I59" s="25">
        <f>H59*100/G59</f>
        <v>98.373983739837399</v>
      </c>
    </row>
    <row r="60" spans="1:9" outlineLevel="1" x14ac:dyDescent="0.25">
      <c r="A60" s="4">
        <v>48</v>
      </c>
      <c r="B60" s="22" t="s">
        <v>70</v>
      </c>
      <c r="C60" s="4">
        <v>901</v>
      </c>
      <c r="D60" s="23" t="s">
        <v>58</v>
      </c>
      <c r="E60" s="23" t="s">
        <v>71</v>
      </c>
      <c r="F60" s="23"/>
      <c r="G60" s="24">
        <f>SUM(G61:G62)</f>
        <v>2040.3</v>
      </c>
      <c r="H60" s="24">
        <f t="shared" ref="H60" si="23">SUM(H61:H62)</f>
        <v>1264.0999999999999</v>
      </c>
      <c r="I60" s="25">
        <f>H60/G60*100</f>
        <v>61.956575013478407</v>
      </c>
    </row>
    <row r="61" spans="1:9" outlineLevel="1" x14ac:dyDescent="0.25">
      <c r="A61" s="4">
        <v>49</v>
      </c>
      <c r="B61" s="22" t="s">
        <v>31</v>
      </c>
      <c r="C61" s="4">
        <v>901</v>
      </c>
      <c r="D61" s="23" t="s">
        <v>58</v>
      </c>
      <c r="E61" s="23" t="s">
        <v>71</v>
      </c>
      <c r="F61" s="23" t="s">
        <v>32</v>
      </c>
      <c r="G61" s="24">
        <v>523.5</v>
      </c>
      <c r="H61" s="24">
        <v>362.5</v>
      </c>
      <c r="I61" s="25">
        <f t="shared" ref="I61:I62" si="24">H61*100/G61</f>
        <v>69.245463228271248</v>
      </c>
    </row>
    <row r="62" spans="1:9" outlineLevel="1" x14ac:dyDescent="0.25">
      <c r="A62" s="4">
        <v>50</v>
      </c>
      <c r="B62" s="22" t="s">
        <v>72</v>
      </c>
      <c r="C62" s="4">
        <v>901</v>
      </c>
      <c r="D62" s="23" t="s">
        <v>58</v>
      </c>
      <c r="E62" s="23" t="s">
        <v>71</v>
      </c>
      <c r="F62" s="23" t="s">
        <v>73</v>
      </c>
      <c r="G62" s="24">
        <v>1516.8</v>
      </c>
      <c r="H62" s="24">
        <v>901.6</v>
      </c>
      <c r="I62" s="25">
        <f t="shared" si="24"/>
        <v>59.440928270042193</v>
      </c>
    </row>
    <row r="63" spans="1:9" outlineLevel="2" x14ac:dyDescent="0.25">
      <c r="A63" s="4">
        <v>51</v>
      </c>
      <c r="B63" s="22" t="s">
        <v>74</v>
      </c>
      <c r="C63" s="4">
        <v>901</v>
      </c>
      <c r="D63" s="23" t="s">
        <v>58</v>
      </c>
      <c r="E63" s="23" t="s">
        <v>75</v>
      </c>
      <c r="F63" s="23"/>
      <c r="G63" s="24">
        <f>SUM(G64:G68)</f>
        <v>4187.2999999999993</v>
      </c>
      <c r="H63" s="24">
        <f t="shared" ref="H63" si="25">SUM(H64:H68)</f>
        <v>4187.2</v>
      </c>
      <c r="I63" s="25">
        <f>H63/G63*100</f>
        <v>99.997611826236493</v>
      </c>
    </row>
    <row r="64" spans="1:9" outlineLevel="1" x14ac:dyDescent="0.25">
      <c r="A64" s="4">
        <v>52</v>
      </c>
      <c r="B64" s="22" t="s">
        <v>76</v>
      </c>
      <c r="C64" s="4">
        <v>901</v>
      </c>
      <c r="D64" s="23" t="s">
        <v>58</v>
      </c>
      <c r="E64" s="23" t="s">
        <v>75</v>
      </c>
      <c r="F64" s="23" t="s">
        <v>77</v>
      </c>
      <c r="G64" s="24">
        <v>2764.2</v>
      </c>
      <c r="H64" s="24">
        <v>2764.2</v>
      </c>
      <c r="I64" s="25">
        <f t="shared" ref="I64:I68" si="26">H64*100/G64</f>
        <v>100</v>
      </c>
    </row>
    <row r="65" spans="1:9" ht="26.4" outlineLevel="1" x14ac:dyDescent="0.25">
      <c r="A65" s="4">
        <v>53</v>
      </c>
      <c r="B65" s="22" t="s">
        <v>78</v>
      </c>
      <c r="C65" s="4">
        <v>901</v>
      </c>
      <c r="D65" s="23" t="s">
        <v>58</v>
      </c>
      <c r="E65" s="23" t="s">
        <v>75</v>
      </c>
      <c r="F65" s="23" t="s">
        <v>79</v>
      </c>
      <c r="G65" s="24">
        <v>835.6</v>
      </c>
      <c r="H65" s="24">
        <v>835.5</v>
      </c>
      <c r="I65" s="25">
        <f t="shared" si="26"/>
        <v>99.988032551460023</v>
      </c>
    </row>
    <row r="66" spans="1:9" outlineLevel="1" x14ac:dyDescent="0.25">
      <c r="A66" s="4">
        <v>54</v>
      </c>
      <c r="B66" s="22" t="s">
        <v>31</v>
      </c>
      <c r="C66" s="4">
        <v>901</v>
      </c>
      <c r="D66" s="23" t="s">
        <v>58</v>
      </c>
      <c r="E66" s="23" t="s">
        <v>75</v>
      </c>
      <c r="F66" s="23" t="s">
        <v>32</v>
      </c>
      <c r="G66" s="24">
        <v>212.1</v>
      </c>
      <c r="H66" s="24">
        <v>212.1</v>
      </c>
      <c r="I66" s="25">
        <f t="shared" si="26"/>
        <v>100</v>
      </c>
    </row>
    <row r="67" spans="1:9" outlineLevel="1" x14ac:dyDescent="0.25">
      <c r="A67" s="4">
        <v>55</v>
      </c>
      <c r="B67" s="22" t="s">
        <v>72</v>
      </c>
      <c r="C67" s="4">
        <v>901</v>
      </c>
      <c r="D67" s="23" t="s">
        <v>58</v>
      </c>
      <c r="E67" s="23" t="s">
        <v>75</v>
      </c>
      <c r="F67" s="23" t="s">
        <v>73</v>
      </c>
      <c r="G67" s="24">
        <v>219</v>
      </c>
      <c r="H67" s="24">
        <v>219</v>
      </c>
      <c r="I67" s="25">
        <f t="shared" si="26"/>
        <v>100</v>
      </c>
    </row>
    <row r="68" spans="1:9" outlineLevel="1" x14ac:dyDescent="0.25">
      <c r="A68" s="4">
        <v>56</v>
      </c>
      <c r="B68" s="28" t="s">
        <v>80</v>
      </c>
      <c r="C68" s="4">
        <v>901</v>
      </c>
      <c r="D68" s="23" t="s">
        <v>58</v>
      </c>
      <c r="E68" s="23" t="s">
        <v>75</v>
      </c>
      <c r="F68" s="23" t="s">
        <v>81</v>
      </c>
      <c r="G68" s="24">
        <v>156.4</v>
      </c>
      <c r="H68" s="24">
        <v>156.4</v>
      </c>
      <c r="I68" s="25">
        <f t="shared" si="26"/>
        <v>100</v>
      </c>
    </row>
    <row r="69" spans="1:9" ht="26.4" outlineLevel="1" x14ac:dyDescent="0.25">
      <c r="A69" s="4">
        <v>57</v>
      </c>
      <c r="B69" s="32" t="s">
        <v>82</v>
      </c>
      <c r="C69" s="4">
        <v>901</v>
      </c>
      <c r="D69" s="23" t="s">
        <v>58</v>
      </c>
      <c r="E69" s="23" t="s">
        <v>83</v>
      </c>
      <c r="F69" s="23"/>
      <c r="G69" s="24">
        <f>SUM(G70:G75)</f>
        <v>29154.399999999998</v>
      </c>
      <c r="H69" s="24">
        <f t="shared" ref="H69" si="27">SUM(H70:H75)</f>
        <v>28468.7</v>
      </c>
      <c r="I69" s="25">
        <f>H69/G69*100</f>
        <v>97.64803940400077</v>
      </c>
    </row>
    <row r="70" spans="1:9" outlineLevel="1" x14ac:dyDescent="0.25">
      <c r="A70" s="4">
        <v>58</v>
      </c>
      <c r="B70" s="22" t="s">
        <v>76</v>
      </c>
      <c r="C70" s="4">
        <v>901</v>
      </c>
      <c r="D70" s="23" t="s">
        <v>58</v>
      </c>
      <c r="E70" s="23" t="s">
        <v>83</v>
      </c>
      <c r="F70" s="23" t="s">
        <v>77</v>
      </c>
      <c r="G70" s="24">
        <v>11187.3</v>
      </c>
      <c r="H70" s="24">
        <v>11137.2</v>
      </c>
      <c r="I70" s="25">
        <f t="shared" ref="I70:I75" si="28">H70*100/G70</f>
        <v>99.552170765063963</v>
      </c>
    </row>
    <row r="71" spans="1:9" ht="26.4" outlineLevel="1" x14ac:dyDescent="0.25">
      <c r="A71" s="4">
        <v>59</v>
      </c>
      <c r="B71" s="22" t="s">
        <v>78</v>
      </c>
      <c r="C71" s="4">
        <v>901</v>
      </c>
      <c r="D71" s="23" t="s">
        <v>58</v>
      </c>
      <c r="E71" s="23" t="s">
        <v>83</v>
      </c>
      <c r="F71" s="23" t="s">
        <v>79</v>
      </c>
      <c r="G71" s="24">
        <v>3353.9</v>
      </c>
      <c r="H71" s="24">
        <v>3353.6</v>
      </c>
      <c r="I71" s="25">
        <f t="shared" si="28"/>
        <v>99.991055189480903</v>
      </c>
    </row>
    <row r="72" spans="1:9" outlineLevel="1" x14ac:dyDescent="0.25">
      <c r="A72" s="4">
        <v>60</v>
      </c>
      <c r="B72" s="22" t="s">
        <v>31</v>
      </c>
      <c r="C72" s="4">
        <v>901</v>
      </c>
      <c r="D72" s="23" t="s">
        <v>58</v>
      </c>
      <c r="E72" s="23" t="s">
        <v>83</v>
      </c>
      <c r="F72" s="23" t="s">
        <v>32</v>
      </c>
      <c r="G72" s="24">
        <v>11848.8</v>
      </c>
      <c r="H72" s="24">
        <v>11422.9</v>
      </c>
      <c r="I72" s="25">
        <f t="shared" si="28"/>
        <v>96.405543177368173</v>
      </c>
    </row>
    <row r="73" spans="1:9" outlineLevel="1" x14ac:dyDescent="0.25">
      <c r="A73" s="4">
        <v>61</v>
      </c>
      <c r="B73" s="22" t="s">
        <v>72</v>
      </c>
      <c r="C73" s="4">
        <v>901</v>
      </c>
      <c r="D73" s="23" t="s">
        <v>58</v>
      </c>
      <c r="E73" s="23" t="s">
        <v>83</v>
      </c>
      <c r="F73" s="23" t="s">
        <v>73</v>
      </c>
      <c r="G73" s="24">
        <v>2704.3</v>
      </c>
      <c r="H73" s="24">
        <v>2496.6</v>
      </c>
      <c r="I73" s="25">
        <f t="shared" si="28"/>
        <v>92.319639093295862</v>
      </c>
    </row>
    <row r="74" spans="1:9" outlineLevel="1" x14ac:dyDescent="0.25">
      <c r="A74" s="4">
        <v>62</v>
      </c>
      <c r="B74" s="28" t="s">
        <v>80</v>
      </c>
      <c r="C74" s="4">
        <v>901</v>
      </c>
      <c r="D74" s="23" t="s">
        <v>58</v>
      </c>
      <c r="E74" s="23" t="s">
        <v>83</v>
      </c>
      <c r="F74" s="23" t="s">
        <v>81</v>
      </c>
      <c r="G74" s="24">
        <v>54.5</v>
      </c>
      <c r="H74" s="24">
        <v>54.5</v>
      </c>
      <c r="I74" s="25">
        <f t="shared" si="28"/>
        <v>100</v>
      </c>
    </row>
    <row r="75" spans="1:9" outlineLevel="1" x14ac:dyDescent="0.25">
      <c r="A75" s="4">
        <v>63</v>
      </c>
      <c r="B75" s="28" t="s">
        <v>84</v>
      </c>
      <c r="C75" s="4">
        <v>901</v>
      </c>
      <c r="D75" s="23" t="s">
        <v>58</v>
      </c>
      <c r="E75" s="23" t="s">
        <v>83</v>
      </c>
      <c r="F75" s="23" t="s">
        <v>85</v>
      </c>
      <c r="G75" s="24">
        <v>5.6</v>
      </c>
      <c r="H75" s="24">
        <v>3.9</v>
      </c>
      <c r="I75" s="25">
        <f t="shared" si="28"/>
        <v>69.642857142857153</v>
      </c>
    </row>
    <row r="76" spans="1:9" ht="26.4" outlineLevel="1" x14ac:dyDescent="0.25">
      <c r="A76" s="4">
        <v>64</v>
      </c>
      <c r="B76" s="32" t="s">
        <v>86</v>
      </c>
      <c r="C76" s="39">
        <v>901</v>
      </c>
      <c r="D76" s="40" t="s">
        <v>58</v>
      </c>
      <c r="E76" s="40" t="s">
        <v>87</v>
      </c>
      <c r="F76" s="40"/>
      <c r="G76" s="25">
        <f>G77</f>
        <v>50</v>
      </c>
      <c r="H76" s="25">
        <f t="shared" ref="H76" si="29">H77</f>
        <v>50</v>
      </c>
      <c r="I76" s="25">
        <f>H76/G76*100</f>
        <v>100</v>
      </c>
    </row>
    <row r="77" spans="1:9" outlineLevel="1" x14ac:dyDescent="0.25">
      <c r="A77" s="4">
        <v>65</v>
      </c>
      <c r="B77" s="28" t="s">
        <v>88</v>
      </c>
      <c r="C77" s="39">
        <v>901</v>
      </c>
      <c r="D77" s="40" t="s">
        <v>58</v>
      </c>
      <c r="E77" s="40" t="s">
        <v>87</v>
      </c>
      <c r="F77" s="40" t="s">
        <v>89</v>
      </c>
      <c r="G77" s="24">
        <v>50</v>
      </c>
      <c r="H77" s="24">
        <v>50</v>
      </c>
      <c r="I77" s="25">
        <f>H77*100/G77</f>
        <v>100</v>
      </c>
    </row>
    <row r="78" spans="1:9" ht="39.6" outlineLevel="1" x14ac:dyDescent="0.25">
      <c r="A78" s="4">
        <v>66</v>
      </c>
      <c r="B78" s="51" t="s">
        <v>90</v>
      </c>
      <c r="C78" s="4">
        <v>901</v>
      </c>
      <c r="D78" s="23" t="s">
        <v>58</v>
      </c>
      <c r="E78" s="23" t="s">
        <v>91</v>
      </c>
      <c r="F78" s="23"/>
      <c r="G78" s="24">
        <f>G79</f>
        <v>0.2</v>
      </c>
      <c r="H78" s="24">
        <f t="shared" ref="H78" si="30">H79</f>
        <v>0.2</v>
      </c>
      <c r="I78" s="25">
        <f>H78/G78*100</f>
        <v>100</v>
      </c>
    </row>
    <row r="79" spans="1:9" outlineLevel="1" x14ac:dyDescent="0.25">
      <c r="A79" s="4">
        <v>67</v>
      </c>
      <c r="B79" s="22" t="s">
        <v>31</v>
      </c>
      <c r="C79" s="4">
        <v>901</v>
      </c>
      <c r="D79" s="23" t="s">
        <v>58</v>
      </c>
      <c r="E79" s="23" t="s">
        <v>91</v>
      </c>
      <c r="F79" s="23" t="s">
        <v>32</v>
      </c>
      <c r="G79" s="24">
        <v>0.2</v>
      </c>
      <c r="H79" s="24">
        <v>0.2</v>
      </c>
      <c r="I79" s="25">
        <f>H79*100/G79</f>
        <v>100</v>
      </c>
    </row>
    <row r="80" spans="1:9" ht="26.4" outlineLevel="1" x14ac:dyDescent="0.25">
      <c r="A80" s="4">
        <v>68</v>
      </c>
      <c r="B80" s="51" t="s">
        <v>92</v>
      </c>
      <c r="C80" s="4">
        <v>901</v>
      </c>
      <c r="D80" s="23" t="s">
        <v>58</v>
      </c>
      <c r="E80" s="23" t="s">
        <v>93</v>
      </c>
      <c r="F80" s="23"/>
      <c r="G80" s="24">
        <f>G81</f>
        <v>115.2</v>
      </c>
      <c r="H80" s="24">
        <f t="shared" ref="H80" si="31">H81</f>
        <v>115.2</v>
      </c>
      <c r="I80" s="25">
        <f>H80/G80*100</f>
        <v>100</v>
      </c>
    </row>
    <row r="81" spans="1:9" outlineLevel="1" x14ac:dyDescent="0.25">
      <c r="A81" s="4">
        <v>69</v>
      </c>
      <c r="B81" s="22" t="s">
        <v>31</v>
      </c>
      <c r="C81" s="4">
        <v>901</v>
      </c>
      <c r="D81" s="23" t="s">
        <v>58</v>
      </c>
      <c r="E81" s="23" t="s">
        <v>93</v>
      </c>
      <c r="F81" s="23" t="s">
        <v>32</v>
      </c>
      <c r="G81" s="24">
        <v>115.2</v>
      </c>
      <c r="H81" s="24">
        <v>115.2</v>
      </c>
      <c r="I81" s="25">
        <f>H81*100/G81</f>
        <v>100</v>
      </c>
    </row>
    <row r="82" spans="1:9" ht="66" outlineLevel="1" x14ac:dyDescent="0.25">
      <c r="A82" s="4">
        <v>70</v>
      </c>
      <c r="B82" s="51" t="s">
        <v>94</v>
      </c>
      <c r="C82" s="4">
        <v>901</v>
      </c>
      <c r="D82" s="23" t="s">
        <v>58</v>
      </c>
      <c r="E82" s="23" t="s">
        <v>95</v>
      </c>
      <c r="F82" s="23"/>
      <c r="G82" s="24">
        <f>G83</f>
        <v>0.2</v>
      </c>
      <c r="H82" s="24">
        <f t="shared" ref="H82" si="32">H83</f>
        <v>0</v>
      </c>
      <c r="I82" s="25">
        <f>H82/G82*100</f>
        <v>0</v>
      </c>
    </row>
    <row r="83" spans="1:9" outlineLevel="1" x14ac:dyDescent="0.25">
      <c r="A83" s="4">
        <v>71</v>
      </c>
      <c r="B83" s="22" t="s">
        <v>31</v>
      </c>
      <c r="C83" s="4">
        <v>901</v>
      </c>
      <c r="D83" s="23" t="s">
        <v>58</v>
      </c>
      <c r="E83" s="23" t="s">
        <v>95</v>
      </c>
      <c r="F83" s="23" t="s">
        <v>32</v>
      </c>
      <c r="G83" s="24">
        <v>0.2</v>
      </c>
      <c r="H83" s="24">
        <v>0</v>
      </c>
      <c r="I83" s="25">
        <f>H83*100/G83</f>
        <v>0</v>
      </c>
    </row>
    <row r="84" spans="1:9" ht="39.6" outlineLevel="1" x14ac:dyDescent="0.25">
      <c r="A84" s="4">
        <v>72</v>
      </c>
      <c r="B84" s="52" t="s">
        <v>96</v>
      </c>
      <c r="C84" s="4">
        <v>901</v>
      </c>
      <c r="D84" s="23" t="s">
        <v>58</v>
      </c>
      <c r="E84" s="23" t="s">
        <v>97</v>
      </c>
      <c r="F84" s="23"/>
      <c r="G84" s="24">
        <f>SUM(G85:G87)</f>
        <v>905</v>
      </c>
      <c r="H84" s="24">
        <f t="shared" ref="H84" si="33">SUM(H85:H87)</f>
        <v>905</v>
      </c>
      <c r="I84" s="25">
        <f>H84/G84*100</f>
        <v>100</v>
      </c>
    </row>
    <row r="85" spans="1:9" outlineLevel="1" x14ac:dyDescent="0.25">
      <c r="A85" s="4">
        <v>73</v>
      </c>
      <c r="B85" s="22" t="s">
        <v>76</v>
      </c>
      <c r="C85" s="4">
        <v>901</v>
      </c>
      <c r="D85" s="23" t="s">
        <v>58</v>
      </c>
      <c r="E85" s="23" t="s">
        <v>97</v>
      </c>
      <c r="F85" s="23" t="s">
        <v>77</v>
      </c>
      <c r="G85" s="24">
        <v>470</v>
      </c>
      <c r="H85" s="24">
        <v>470</v>
      </c>
      <c r="I85" s="25">
        <f t="shared" ref="I85:I87" si="34">H85*100/G85</f>
        <v>100</v>
      </c>
    </row>
    <row r="86" spans="1:9" ht="26.4" outlineLevel="1" x14ac:dyDescent="0.25">
      <c r="A86" s="4">
        <v>74</v>
      </c>
      <c r="B86" s="22" t="s">
        <v>78</v>
      </c>
      <c r="C86" s="4">
        <v>901</v>
      </c>
      <c r="D86" s="23" t="s">
        <v>58</v>
      </c>
      <c r="E86" s="23" t="s">
        <v>97</v>
      </c>
      <c r="F86" s="23" t="s">
        <v>79</v>
      </c>
      <c r="G86" s="24">
        <v>142</v>
      </c>
      <c r="H86" s="24">
        <v>142</v>
      </c>
      <c r="I86" s="25">
        <f t="shared" si="34"/>
        <v>100</v>
      </c>
    </row>
    <row r="87" spans="1:9" outlineLevel="1" x14ac:dyDescent="0.25">
      <c r="A87" s="4">
        <v>75</v>
      </c>
      <c r="B87" s="22" t="s">
        <v>31</v>
      </c>
      <c r="C87" s="4">
        <v>901</v>
      </c>
      <c r="D87" s="23" t="s">
        <v>58</v>
      </c>
      <c r="E87" s="23" t="s">
        <v>97</v>
      </c>
      <c r="F87" s="23" t="s">
        <v>32</v>
      </c>
      <c r="G87" s="24">
        <v>293</v>
      </c>
      <c r="H87" s="24">
        <v>293</v>
      </c>
      <c r="I87" s="25">
        <f t="shared" si="34"/>
        <v>100</v>
      </c>
    </row>
    <row r="88" spans="1:9" ht="39.6" outlineLevel="1" x14ac:dyDescent="0.25">
      <c r="A88" s="4">
        <v>76</v>
      </c>
      <c r="B88" s="22" t="s">
        <v>98</v>
      </c>
      <c r="C88" s="4">
        <v>901</v>
      </c>
      <c r="D88" s="23" t="s">
        <v>58</v>
      </c>
      <c r="E88" s="23" t="s">
        <v>99</v>
      </c>
      <c r="F88" s="23"/>
      <c r="G88" s="24">
        <f>SUM(G89:G90)</f>
        <v>354</v>
      </c>
      <c r="H88" s="24">
        <f t="shared" ref="H88" si="35">SUM(H89:H90)</f>
        <v>354</v>
      </c>
      <c r="I88" s="25">
        <f>H88/G88*100</f>
        <v>100</v>
      </c>
    </row>
    <row r="89" spans="1:9" outlineLevel="1" x14ac:dyDescent="0.25">
      <c r="A89" s="4">
        <v>77</v>
      </c>
      <c r="B89" s="22" t="s">
        <v>76</v>
      </c>
      <c r="C89" s="4">
        <v>901</v>
      </c>
      <c r="D89" s="23" t="s">
        <v>58</v>
      </c>
      <c r="E89" s="23" t="s">
        <v>99</v>
      </c>
      <c r="F89" s="23" t="s">
        <v>77</v>
      </c>
      <c r="G89" s="24">
        <v>271.89999999999998</v>
      </c>
      <c r="H89" s="24">
        <v>271.89999999999998</v>
      </c>
      <c r="I89" s="25">
        <f t="shared" ref="I89:I90" si="36">H89*100/G89</f>
        <v>100</v>
      </c>
    </row>
    <row r="90" spans="1:9" ht="26.4" outlineLevel="1" x14ac:dyDescent="0.25">
      <c r="A90" s="4">
        <v>78</v>
      </c>
      <c r="B90" s="22" t="s">
        <v>78</v>
      </c>
      <c r="C90" s="4">
        <v>901</v>
      </c>
      <c r="D90" s="23" t="s">
        <v>58</v>
      </c>
      <c r="E90" s="23" t="s">
        <v>99</v>
      </c>
      <c r="F90" s="23" t="s">
        <v>79</v>
      </c>
      <c r="G90" s="24">
        <v>82.1</v>
      </c>
      <c r="H90" s="24">
        <v>82.1</v>
      </c>
      <c r="I90" s="25">
        <f t="shared" si="36"/>
        <v>100</v>
      </c>
    </row>
    <row r="91" spans="1:9" ht="39.6" outlineLevel="1" x14ac:dyDescent="0.25">
      <c r="A91" s="4">
        <v>79</v>
      </c>
      <c r="B91" s="22" t="s">
        <v>100</v>
      </c>
      <c r="C91" s="4">
        <v>901</v>
      </c>
      <c r="D91" s="23" t="s">
        <v>58</v>
      </c>
      <c r="E91" s="23" t="s">
        <v>101</v>
      </c>
      <c r="F91" s="23"/>
      <c r="G91" s="24">
        <f>G92</f>
        <v>982.2</v>
      </c>
      <c r="H91" s="24">
        <f t="shared" ref="H91" si="37">H92</f>
        <v>532.6</v>
      </c>
      <c r="I91" s="25">
        <f>H91/G91*100</f>
        <v>54.225208715129305</v>
      </c>
    </row>
    <row r="92" spans="1:9" outlineLevel="1" x14ac:dyDescent="0.25">
      <c r="A92" s="4">
        <v>80</v>
      </c>
      <c r="B92" s="22" t="s">
        <v>31</v>
      </c>
      <c r="C92" s="4">
        <v>901</v>
      </c>
      <c r="D92" s="23" t="s">
        <v>58</v>
      </c>
      <c r="E92" s="23" t="s">
        <v>101</v>
      </c>
      <c r="F92" s="23" t="s">
        <v>32</v>
      </c>
      <c r="G92" s="24">
        <v>982.2</v>
      </c>
      <c r="H92" s="24">
        <v>532.6</v>
      </c>
      <c r="I92" s="25">
        <f>H92*100/G92</f>
        <v>54.225208715129298</v>
      </c>
    </row>
    <row r="93" spans="1:9" ht="39.6" outlineLevel="1" x14ac:dyDescent="0.25">
      <c r="A93" s="4">
        <v>81</v>
      </c>
      <c r="B93" s="22" t="s">
        <v>102</v>
      </c>
      <c r="C93" s="4">
        <v>901</v>
      </c>
      <c r="D93" s="23" t="s">
        <v>58</v>
      </c>
      <c r="E93" s="23" t="s">
        <v>103</v>
      </c>
      <c r="F93" s="23"/>
      <c r="G93" s="24">
        <f>G94</f>
        <v>1094.7</v>
      </c>
      <c r="H93" s="24">
        <f t="shared" ref="H93" si="38">H94</f>
        <v>1094.7</v>
      </c>
      <c r="I93" s="25">
        <f>H93/G93*100</f>
        <v>100</v>
      </c>
    </row>
    <row r="94" spans="1:9" ht="26.4" outlineLevel="1" x14ac:dyDescent="0.25">
      <c r="A94" s="4">
        <v>82</v>
      </c>
      <c r="B94" s="22" t="s">
        <v>104</v>
      </c>
      <c r="C94" s="4">
        <v>901</v>
      </c>
      <c r="D94" s="23" t="s">
        <v>58</v>
      </c>
      <c r="E94" s="23" t="s">
        <v>103</v>
      </c>
      <c r="F94" s="23" t="s">
        <v>105</v>
      </c>
      <c r="G94" s="24">
        <v>1094.7</v>
      </c>
      <c r="H94" s="24">
        <v>1094.7</v>
      </c>
      <c r="I94" s="25">
        <f>H94*100/G94</f>
        <v>100</v>
      </c>
    </row>
    <row r="95" spans="1:9" outlineLevel="1" x14ac:dyDescent="0.25">
      <c r="A95" s="4">
        <v>83</v>
      </c>
      <c r="B95" s="28" t="s">
        <v>39</v>
      </c>
      <c r="C95" s="4">
        <v>901</v>
      </c>
      <c r="D95" s="23" t="s">
        <v>58</v>
      </c>
      <c r="E95" s="23" t="s">
        <v>40</v>
      </c>
      <c r="F95" s="23"/>
      <c r="G95" s="24">
        <f>G96</f>
        <v>181.4</v>
      </c>
      <c r="H95" s="24">
        <f t="shared" ref="H95" si="39">H96</f>
        <v>181.4</v>
      </c>
      <c r="I95" s="25">
        <f>H95/G95*100</f>
        <v>100</v>
      </c>
    </row>
    <row r="96" spans="1:9" outlineLevel="1" x14ac:dyDescent="0.25">
      <c r="A96" s="4">
        <v>84</v>
      </c>
      <c r="B96" s="22" t="s">
        <v>31</v>
      </c>
      <c r="C96" s="4">
        <v>901</v>
      </c>
      <c r="D96" s="23" t="s">
        <v>58</v>
      </c>
      <c r="E96" s="23" t="s">
        <v>40</v>
      </c>
      <c r="F96" s="23" t="s">
        <v>32</v>
      </c>
      <c r="G96" s="24">
        <v>181.4</v>
      </c>
      <c r="H96" s="24">
        <v>181.4</v>
      </c>
      <c r="I96" s="25">
        <f>H96*100/G96</f>
        <v>100</v>
      </c>
    </row>
    <row r="97" spans="1:9" ht="52.8" outlineLevel="1" x14ac:dyDescent="0.25">
      <c r="A97" s="4">
        <v>85</v>
      </c>
      <c r="B97" s="26" t="s">
        <v>106</v>
      </c>
      <c r="C97" s="4">
        <v>901</v>
      </c>
      <c r="D97" s="23" t="s">
        <v>58</v>
      </c>
      <c r="E97" s="40" t="s">
        <v>107</v>
      </c>
      <c r="F97" s="23"/>
      <c r="G97" s="24">
        <f>G98</f>
        <v>11.4</v>
      </c>
      <c r="H97" s="24">
        <f t="shared" ref="H97" si="40">H98</f>
        <v>11.4</v>
      </c>
      <c r="I97" s="25">
        <f>H97/G97*100</f>
        <v>100</v>
      </c>
    </row>
    <row r="98" spans="1:9" outlineLevel="1" x14ac:dyDescent="0.25">
      <c r="A98" s="4">
        <v>86</v>
      </c>
      <c r="B98" s="22" t="s">
        <v>31</v>
      </c>
      <c r="C98" s="4">
        <v>901</v>
      </c>
      <c r="D98" s="23" t="s">
        <v>58</v>
      </c>
      <c r="E98" s="40" t="s">
        <v>107</v>
      </c>
      <c r="F98" s="23" t="s">
        <v>32</v>
      </c>
      <c r="G98" s="24">
        <v>11.4</v>
      </c>
      <c r="H98" s="24">
        <v>11.4</v>
      </c>
      <c r="I98" s="25">
        <f>H98*100/G98</f>
        <v>100</v>
      </c>
    </row>
    <row r="99" spans="1:9" ht="13.8" outlineLevel="2" x14ac:dyDescent="0.3">
      <c r="A99" s="4">
        <v>87</v>
      </c>
      <c r="B99" s="53" t="s">
        <v>108</v>
      </c>
      <c r="C99" s="48">
        <v>901</v>
      </c>
      <c r="D99" s="49" t="s">
        <v>109</v>
      </c>
      <c r="E99" s="23"/>
      <c r="F99" s="23"/>
      <c r="G99" s="50">
        <f>G100+G104+G142</f>
        <v>24965.000000000007</v>
      </c>
      <c r="H99" s="50">
        <f t="shared" ref="H99" si="41">H100+H104+H142</f>
        <v>23968.1</v>
      </c>
      <c r="I99" s="13">
        <f>H99*100/G99</f>
        <v>96.006809533346654</v>
      </c>
    </row>
    <row r="100" spans="1:9" outlineLevel="1" x14ac:dyDescent="0.25">
      <c r="A100" s="4">
        <v>88</v>
      </c>
      <c r="B100" s="14" t="s">
        <v>110</v>
      </c>
      <c r="C100" s="15">
        <v>901</v>
      </c>
      <c r="D100" s="16" t="s">
        <v>111</v>
      </c>
      <c r="E100" s="16"/>
      <c r="F100" s="16"/>
      <c r="G100" s="17">
        <f>G101</f>
        <v>869.7</v>
      </c>
      <c r="H100" s="17">
        <f t="shared" ref="H100:H102" si="42">H101</f>
        <v>807.8</v>
      </c>
      <c r="I100" s="35">
        <f>H100/G100*100</f>
        <v>92.882603196504533</v>
      </c>
    </row>
    <row r="101" spans="1:9" ht="26.4" outlineLevel="1" x14ac:dyDescent="0.25">
      <c r="A101" s="4">
        <v>89</v>
      </c>
      <c r="B101" s="45" t="s">
        <v>112</v>
      </c>
      <c r="C101" s="19">
        <v>901</v>
      </c>
      <c r="D101" s="20" t="s">
        <v>111</v>
      </c>
      <c r="E101" s="20" t="s">
        <v>113</v>
      </c>
      <c r="F101" s="20"/>
      <c r="G101" s="21">
        <f>G102</f>
        <v>869.7</v>
      </c>
      <c r="H101" s="21">
        <f t="shared" si="42"/>
        <v>807.8</v>
      </c>
      <c r="I101" s="21">
        <f>H101*100/G101</f>
        <v>92.882603196504533</v>
      </c>
    </row>
    <row r="102" spans="1:9" outlineLevel="2" x14ac:dyDescent="0.25">
      <c r="A102" s="4">
        <v>90</v>
      </c>
      <c r="B102" s="54" t="s">
        <v>114</v>
      </c>
      <c r="C102" s="4">
        <v>901</v>
      </c>
      <c r="D102" s="23" t="s">
        <v>111</v>
      </c>
      <c r="E102" s="40" t="s">
        <v>115</v>
      </c>
      <c r="F102" s="23"/>
      <c r="G102" s="24">
        <f>G103</f>
        <v>869.7</v>
      </c>
      <c r="H102" s="24">
        <f t="shared" si="42"/>
        <v>807.8</v>
      </c>
      <c r="I102" s="25">
        <f>H102/G102*100</f>
        <v>92.882603196504533</v>
      </c>
    </row>
    <row r="103" spans="1:9" outlineLevel="2" x14ac:dyDescent="0.25">
      <c r="A103" s="4">
        <v>91</v>
      </c>
      <c r="B103" s="22" t="s">
        <v>31</v>
      </c>
      <c r="C103" s="4">
        <v>901</v>
      </c>
      <c r="D103" s="23" t="s">
        <v>111</v>
      </c>
      <c r="E103" s="40" t="s">
        <v>115</v>
      </c>
      <c r="F103" s="23" t="s">
        <v>32</v>
      </c>
      <c r="G103" s="24">
        <v>869.7</v>
      </c>
      <c r="H103" s="24">
        <v>807.8</v>
      </c>
      <c r="I103" s="25">
        <f>H103*100/G103</f>
        <v>92.882603196504533</v>
      </c>
    </row>
    <row r="104" spans="1:9" ht="26.4" x14ac:dyDescent="0.25">
      <c r="A104" s="4">
        <v>92</v>
      </c>
      <c r="B104" s="14" t="s">
        <v>116</v>
      </c>
      <c r="C104" s="15">
        <v>901</v>
      </c>
      <c r="D104" s="16" t="s">
        <v>117</v>
      </c>
      <c r="E104" s="16"/>
      <c r="F104" s="16"/>
      <c r="G104" s="17">
        <f>G105+G118+G125</f>
        <v>23213.600000000006</v>
      </c>
      <c r="H104" s="17">
        <f t="shared" ref="H104" si="43">H105+H118+H125</f>
        <v>22279</v>
      </c>
      <c r="I104" s="35">
        <f>H104/G104*100</f>
        <v>95.973911844780631</v>
      </c>
    </row>
    <row r="105" spans="1:9" ht="26.4" x14ac:dyDescent="0.25">
      <c r="A105" s="4">
        <v>93</v>
      </c>
      <c r="B105" s="45" t="s">
        <v>112</v>
      </c>
      <c r="C105" s="19">
        <v>901</v>
      </c>
      <c r="D105" s="20" t="s">
        <v>117</v>
      </c>
      <c r="E105" s="20" t="s">
        <v>113</v>
      </c>
      <c r="F105" s="20"/>
      <c r="G105" s="21">
        <f>G110+G112+G114+G116+G106+G108</f>
        <v>2421.9000000000005</v>
      </c>
      <c r="H105" s="21">
        <f t="shared" ref="H105" si="44">H110+H112+H114+H116+H106+H108</f>
        <v>2365.2000000000003</v>
      </c>
      <c r="I105" s="21">
        <f>H105*100/G105</f>
        <v>97.658862876254176</v>
      </c>
    </row>
    <row r="106" spans="1:9" x14ac:dyDescent="0.25">
      <c r="A106" s="4">
        <v>94</v>
      </c>
      <c r="B106" s="55" t="s">
        <v>118</v>
      </c>
      <c r="C106" s="4">
        <v>901</v>
      </c>
      <c r="D106" s="23" t="s">
        <v>117</v>
      </c>
      <c r="E106" s="40" t="s">
        <v>119</v>
      </c>
      <c r="F106" s="23"/>
      <c r="G106" s="24">
        <f>G107</f>
        <v>445.5</v>
      </c>
      <c r="H106" s="24">
        <f t="shared" ref="H106" si="45">H107</f>
        <v>388.8</v>
      </c>
      <c r="I106" s="25">
        <f>H106/G106*100</f>
        <v>87.27272727272728</v>
      </c>
    </row>
    <row r="107" spans="1:9" x14ac:dyDescent="0.25">
      <c r="A107" s="4">
        <v>95</v>
      </c>
      <c r="B107" s="22" t="s">
        <v>31</v>
      </c>
      <c r="C107" s="4">
        <v>901</v>
      </c>
      <c r="D107" s="23" t="s">
        <v>117</v>
      </c>
      <c r="E107" s="40" t="s">
        <v>119</v>
      </c>
      <c r="F107" s="23" t="s">
        <v>32</v>
      </c>
      <c r="G107" s="24">
        <v>445.5</v>
      </c>
      <c r="H107" s="24">
        <v>388.8</v>
      </c>
      <c r="I107" s="25">
        <f>H107*100/G107</f>
        <v>87.272727272727266</v>
      </c>
    </row>
    <row r="108" spans="1:9" ht="26.4" x14ac:dyDescent="0.25">
      <c r="A108" s="4">
        <v>96</v>
      </c>
      <c r="B108" s="55" t="s">
        <v>120</v>
      </c>
      <c r="C108" s="4">
        <v>901</v>
      </c>
      <c r="D108" s="23" t="s">
        <v>117</v>
      </c>
      <c r="E108" s="40" t="s">
        <v>121</v>
      </c>
      <c r="F108" s="23"/>
      <c r="G108" s="24">
        <f>G109</f>
        <v>111.3</v>
      </c>
      <c r="H108" s="24">
        <f t="shared" ref="H108" si="46">H109</f>
        <v>111.3</v>
      </c>
      <c r="I108" s="25">
        <f>H108/G108*100</f>
        <v>100</v>
      </c>
    </row>
    <row r="109" spans="1:9" x14ac:dyDescent="0.25">
      <c r="A109" s="4">
        <v>97</v>
      </c>
      <c r="B109" s="22" t="s">
        <v>31</v>
      </c>
      <c r="C109" s="4">
        <v>901</v>
      </c>
      <c r="D109" s="23" t="s">
        <v>117</v>
      </c>
      <c r="E109" s="40" t="s">
        <v>121</v>
      </c>
      <c r="F109" s="23" t="s">
        <v>32</v>
      </c>
      <c r="G109" s="24">
        <v>111.3</v>
      </c>
      <c r="H109" s="24">
        <v>111.3</v>
      </c>
      <c r="I109" s="25">
        <f>H109*100/G109</f>
        <v>100</v>
      </c>
    </row>
    <row r="110" spans="1:9" outlineLevel="2" x14ac:dyDescent="0.25">
      <c r="A110" s="4">
        <v>98</v>
      </c>
      <c r="B110" s="55" t="s">
        <v>122</v>
      </c>
      <c r="C110" s="4">
        <v>901</v>
      </c>
      <c r="D110" s="23" t="s">
        <v>117</v>
      </c>
      <c r="E110" s="40" t="s">
        <v>123</v>
      </c>
      <c r="F110" s="16"/>
      <c r="G110" s="24">
        <f>G111</f>
        <v>106.4</v>
      </c>
      <c r="H110" s="24">
        <f t="shared" ref="H110" si="47">H111</f>
        <v>106.4</v>
      </c>
      <c r="I110" s="25">
        <f>H110/G110*100</f>
        <v>100</v>
      </c>
    </row>
    <row r="111" spans="1:9" outlineLevel="2" x14ac:dyDescent="0.25">
      <c r="A111" s="4">
        <v>99</v>
      </c>
      <c r="B111" s="22" t="s">
        <v>31</v>
      </c>
      <c r="C111" s="4">
        <v>901</v>
      </c>
      <c r="D111" s="23" t="s">
        <v>117</v>
      </c>
      <c r="E111" s="40" t="s">
        <v>123</v>
      </c>
      <c r="F111" s="23" t="s">
        <v>32</v>
      </c>
      <c r="G111" s="24">
        <v>106.4</v>
      </c>
      <c r="H111" s="24">
        <v>106.4</v>
      </c>
      <c r="I111" s="25">
        <f>H111*100/G111</f>
        <v>100</v>
      </c>
    </row>
    <row r="112" spans="1:9" outlineLevel="2" x14ac:dyDescent="0.25">
      <c r="A112" s="4">
        <v>100</v>
      </c>
      <c r="B112" s="56" t="s">
        <v>124</v>
      </c>
      <c r="C112" s="4">
        <v>901</v>
      </c>
      <c r="D112" s="23" t="s">
        <v>117</v>
      </c>
      <c r="E112" s="40" t="s">
        <v>125</v>
      </c>
      <c r="F112" s="23"/>
      <c r="G112" s="24">
        <f>G113</f>
        <v>62</v>
      </c>
      <c r="H112" s="24">
        <f t="shared" ref="H112" si="48">H113</f>
        <v>62</v>
      </c>
      <c r="I112" s="25">
        <f>H112/G112*100</f>
        <v>100</v>
      </c>
    </row>
    <row r="113" spans="1:9" outlineLevel="2" x14ac:dyDescent="0.25">
      <c r="A113" s="4">
        <v>101</v>
      </c>
      <c r="B113" s="22" t="s">
        <v>31</v>
      </c>
      <c r="C113" s="4">
        <v>901</v>
      </c>
      <c r="D113" s="23" t="s">
        <v>117</v>
      </c>
      <c r="E113" s="40" t="s">
        <v>125</v>
      </c>
      <c r="F113" s="23" t="s">
        <v>32</v>
      </c>
      <c r="G113" s="24">
        <v>62</v>
      </c>
      <c r="H113" s="24">
        <v>62</v>
      </c>
      <c r="I113" s="25">
        <f>H113*100/G113</f>
        <v>100</v>
      </c>
    </row>
    <row r="114" spans="1:9" ht="26.4" outlineLevel="2" x14ac:dyDescent="0.25">
      <c r="A114" s="4">
        <v>102</v>
      </c>
      <c r="B114" s="51" t="s">
        <v>126</v>
      </c>
      <c r="C114" s="4">
        <v>901</v>
      </c>
      <c r="D114" s="23" t="s">
        <v>117</v>
      </c>
      <c r="E114" s="40" t="s">
        <v>127</v>
      </c>
      <c r="F114" s="23"/>
      <c r="G114" s="24">
        <f>G115</f>
        <v>1052.7</v>
      </c>
      <c r="H114" s="24">
        <f t="shared" ref="H114" si="49">H115</f>
        <v>1052.7</v>
      </c>
      <c r="I114" s="25">
        <f>H114/G114*100</f>
        <v>100</v>
      </c>
    </row>
    <row r="115" spans="1:9" outlineLevel="2" x14ac:dyDescent="0.25">
      <c r="A115" s="4">
        <v>103</v>
      </c>
      <c r="B115" s="51" t="s">
        <v>128</v>
      </c>
      <c r="C115" s="4">
        <v>901</v>
      </c>
      <c r="D115" s="23" t="s">
        <v>117</v>
      </c>
      <c r="E115" s="40" t="s">
        <v>127</v>
      </c>
      <c r="F115" s="23" t="s">
        <v>129</v>
      </c>
      <c r="G115" s="24">
        <v>1052.7</v>
      </c>
      <c r="H115" s="24">
        <v>1052.7</v>
      </c>
      <c r="I115" s="25">
        <f>H115*100/G115</f>
        <v>100</v>
      </c>
    </row>
    <row r="116" spans="1:9" ht="26.4" outlineLevel="2" x14ac:dyDescent="0.25">
      <c r="A116" s="4">
        <v>104</v>
      </c>
      <c r="B116" s="32" t="s">
        <v>130</v>
      </c>
      <c r="C116" s="4">
        <v>901</v>
      </c>
      <c r="D116" s="23" t="s">
        <v>117</v>
      </c>
      <c r="E116" s="23" t="s">
        <v>131</v>
      </c>
      <c r="F116" s="23"/>
      <c r="G116" s="24">
        <f>G117</f>
        <v>644</v>
      </c>
      <c r="H116" s="24">
        <f t="shared" ref="H116" si="50">H117</f>
        <v>644</v>
      </c>
      <c r="I116" s="25">
        <f>H116/G116*100</f>
        <v>100</v>
      </c>
    </row>
    <row r="117" spans="1:9" ht="39.6" outlineLevel="2" x14ac:dyDescent="0.25">
      <c r="A117" s="4">
        <v>105</v>
      </c>
      <c r="B117" s="32" t="s">
        <v>132</v>
      </c>
      <c r="C117" s="4">
        <v>901</v>
      </c>
      <c r="D117" s="23" t="s">
        <v>117</v>
      </c>
      <c r="E117" s="23" t="s">
        <v>131</v>
      </c>
      <c r="F117" s="23" t="s">
        <v>133</v>
      </c>
      <c r="G117" s="24">
        <v>644</v>
      </c>
      <c r="H117" s="24">
        <v>644</v>
      </c>
      <c r="I117" s="25">
        <f>H117*100/G117</f>
        <v>100</v>
      </c>
    </row>
    <row r="118" spans="1:9" ht="26.4" outlineLevel="2" x14ac:dyDescent="0.25">
      <c r="A118" s="4">
        <v>106</v>
      </c>
      <c r="B118" s="46" t="s">
        <v>134</v>
      </c>
      <c r="C118" s="19">
        <v>901</v>
      </c>
      <c r="D118" s="20" t="s">
        <v>117</v>
      </c>
      <c r="E118" s="20" t="s">
        <v>135</v>
      </c>
      <c r="F118" s="20"/>
      <c r="G118" s="21">
        <f>G122+G119</f>
        <v>213.7</v>
      </c>
      <c r="H118" s="21">
        <f t="shared" ref="H118" si="51">H122+H119</f>
        <v>213.7</v>
      </c>
      <c r="I118" s="21">
        <f>H118*100/G118</f>
        <v>100</v>
      </c>
    </row>
    <row r="119" spans="1:9" ht="27.6" outlineLevel="2" x14ac:dyDescent="0.3">
      <c r="A119" s="4">
        <v>107</v>
      </c>
      <c r="B119" s="47" t="s">
        <v>136</v>
      </c>
      <c r="C119" s="48">
        <v>901</v>
      </c>
      <c r="D119" s="49" t="s">
        <v>117</v>
      </c>
      <c r="E119" s="49" t="s">
        <v>137</v>
      </c>
      <c r="F119" s="49"/>
      <c r="G119" s="50">
        <f>G120</f>
        <v>99.7</v>
      </c>
      <c r="H119" s="50">
        <f t="shared" ref="H119:H120" si="52">H120</f>
        <v>99.7</v>
      </c>
      <c r="I119" s="50">
        <f>H119*100/G119</f>
        <v>100</v>
      </c>
    </row>
    <row r="120" spans="1:9" outlineLevel="2" x14ac:dyDescent="0.25">
      <c r="A120" s="4">
        <v>108</v>
      </c>
      <c r="B120" s="32" t="s">
        <v>138</v>
      </c>
      <c r="C120" s="4">
        <v>901</v>
      </c>
      <c r="D120" s="23" t="s">
        <v>117</v>
      </c>
      <c r="E120" s="23" t="s">
        <v>139</v>
      </c>
      <c r="F120" s="23"/>
      <c r="G120" s="24">
        <f>G121</f>
        <v>99.7</v>
      </c>
      <c r="H120" s="24">
        <f t="shared" si="52"/>
        <v>99.7</v>
      </c>
      <c r="I120" s="25">
        <f>H120/G120*100</f>
        <v>100</v>
      </c>
    </row>
    <row r="121" spans="1:9" outlineLevel="2" x14ac:dyDescent="0.25">
      <c r="A121" s="4">
        <v>109</v>
      </c>
      <c r="B121" s="22" t="s">
        <v>31</v>
      </c>
      <c r="C121" s="4">
        <v>901</v>
      </c>
      <c r="D121" s="23" t="s">
        <v>117</v>
      </c>
      <c r="E121" s="23" t="s">
        <v>139</v>
      </c>
      <c r="F121" s="23" t="s">
        <v>32</v>
      </c>
      <c r="G121" s="24">
        <v>99.7</v>
      </c>
      <c r="H121" s="24">
        <v>99.7</v>
      </c>
      <c r="I121" s="25">
        <f>H121*100/G121</f>
        <v>100</v>
      </c>
    </row>
    <row r="122" spans="1:9" ht="27.6" outlineLevel="2" x14ac:dyDescent="0.3">
      <c r="A122" s="4">
        <v>110</v>
      </c>
      <c r="B122" s="47" t="s">
        <v>140</v>
      </c>
      <c r="C122" s="48">
        <v>901</v>
      </c>
      <c r="D122" s="49" t="s">
        <v>117</v>
      </c>
      <c r="E122" s="49" t="s">
        <v>141</v>
      </c>
      <c r="F122" s="49"/>
      <c r="G122" s="50">
        <f>G123</f>
        <v>114</v>
      </c>
      <c r="H122" s="50">
        <f t="shared" ref="H122:H123" si="53">H123</f>
        <v>114</v>
      </c>
      <c r="I122" s="50">
        <f>H122*100/G122</f>
        <v>100</v>
      </c>
    </row>
    <row r="123" spans="1:9" ht="26.4" outlineLevel="2" x14ac:dyDescent="0.25">
      <c r="A123" s="4">
        <v>111</v>
      </c>
      <c r="B123" s="32" t="s">
        <v>142</v>
      </c>
      <c r="C123" s="4">
        <v>901</v>
      </c>
      <c r="D123" s="23" t="s">
        <v>117</v>
      </c>
      <c r="E123" s="23" t="s">
        <v>143</v>
      </c>
      <c r="F123" s="23"/>
      <c r="G123" s="24">
        <f>G124</f>
        <v>114</v>
      </c>
      <c r="H123" s="24">
        <f t="shared" si="53"/>
        <v>114</v>
      </c>
      <c r="I123" s="25">
        <f>H123/G123*100</f>
        <v>100</v>
      </c>
    </row>
    <row r="124" spans="1:9" outlineLevel="2" x14ac:dyDescent="0.25">
      <c r="A124" s="4">
        <v>112</v>
      </c>
      <c r="B124" s="22" t="s">
        <v>31</v>
      </c>
      <c r="C124" s="4">
        <v>901</v>
      </c>
      <c r="D124" s="23" t="s">
        <v>117</v>
      </c>
      <c r="E124" s="23" t="s">
        <v>143</v>
      </c>
      <c r="F124" s="23" t="s">
        <v>32</v>
      </c>
      <c r="G124" s="24">
        <v>114</v>
      </c>
      <c r="H124" s="24">
        <v>114</v>
      </c>
      <c r="I124" s="25">
        <f>H124*100/G124</f>
        <v>100</v>
      </c>
    </row>
    <row r="125" spans="1:9" outlineLevel="2" x14ac:dyDescent="0.25">
      <c r="A125" s="4">
        <v>113</v>
      </c>
      <c r="B125" s="18" t="s">
        <v>21</v>
      </c>
      <c r="C125" s="19">
        <v>901</v>
      </c>
      <c r="D125" s="20" t="s">
        <v>117</v>
      </c>
      <c r="E125" s="20" t="s">
        <v>22</v>
      </c>
      <c r="F125" s="23"/>
      <c r="G125" s="24">
        <f>G126+G130+G134+G137</f>
        <v>20578.000000000004</v>
      </c>
      <c r="H125" s="24">
        <f t="shared" ref="H125" si="54">H126+H130+H134+H137</f>
        <v>19700.099999999999</v>
      </c>
      <c r="I125" s="25">
        <f>H125/G125*100</f>
        <v>95.733793371561831</v>
      </c>
    </row>
    <row r="126" spans="1:9" outlineLevel="2" x14ac:dyDescent="0.25">
      <c r="A126" s="4">
        <v>114</v>
      </c>
      <c r="B126" s="22" t="s">
        <v>144</v>
      </c>
      <c r="C126" s="4">
        <v>901</v>
      </c>
      <c r="D126" s="23" t="s">
        <v>117</v>
      </c>
      <c r="E126" s="23" t="s">
        <v>145</v>
      </c>
      <c r="F126" s="23"/>
      <c r="G126" s="24">
        <f>G127+G128+G129</f>
        <v>7267.5000000000009</v>
      </c>
      <c r="H126" s="24">
        <f t="shared" ref="H126" si="55">H127+H128+H129</f>
        <v>7259.6</v>
      </c>
      <c r="I126" s="25">
        <f>H126/G126*100</f>
        <v>99.891296869625037</v>
      </c>
    </row>
    <row r="127" spans="1:9" outlineLevel="2" x14ac:dyDescent="0.25">
      <c r="A127" s="4">
        <v>115</v>
      </c>
      <c r="B127" s="22" t="s">
        <v>76</v>
      </c>
      <c r="C127" s="4">
        <v>901</v>
      </c>
      <c r="D127" s="23" t="s">
        <v>117</v>
      </c>
      <c r="E127" s="23" t="s">
        <v>145</v>
      </c>
      <c r="F127" s="23" t="s">
        <v>77</v>
      </c>
      <c r="G127" s="24">
        <v>5240.6000000000004</v>
      </c>
      <c r="H127" s="24">
        <v>5240.6000000000004</v>
      </c>
      <c r="I127" s="25">
        <f t="shared" ref="I127:I129" si="56">H127*100/G127</f>
        <v>100</v>
      </c>
    </row>
    <row r="128" spans="1:9" ht="26.4" outlineLevel="2" x14ac:dyDescent="0.25">
      <c r="A128" s="4">
        <v>116</v>
      </c>
      <c r="B128" s="22" t="s">
        <v>78</v>
      </c>
      <c r="C128" s="4">
        <v>901</v>
      </c>
      <c r="D128" s="23" t="s">
        <v>117</v>
      </c>
      <c r="E128" s="23" t="s">
        <v>145</v>
      </c>
      <c r="F128" s="23" t="s">
        <v>79</v>
      </c>
      <c r="G128" s="24">
        <v>1578.1</v>
      </c>
      <c r="H128" s="24">
        <v>1578.1</v>
      </c>
      <c r="I128" s="25">
        <f t="shared" si="56"/>
        <v>100</v>
      </c>
    </row>
    <row r="129" spans="1:9" outlineLevel="2" x14ac:dyDescent="0.25">
      <c r="A129" s="4">
        <v>117</v>
      </c>
      <c r="B129" s="22" t="s">
        <v>31</v>
      </c>
      <c r="C129" s="4">
        <v>901</v>
      </c>
      <c r="D129" s="23" t="s">
        <v>117</v>
      </c>
      <c r="E129" s="23" t="s">
        <v>145</v>
      </c>
      <c r="F129" s="23" t="s">
        <v>32</v>
      </c>
      <c r="G129" s="24">
        <v>448.8</v>
      </c>
      <c r="H129" s="24">
        <v>440.9</v>
      </c>
      <c r="I129" s="25">
        <f t="shared" si="56"/>
        <v>98.239750445632794</v>
      </c>
    </row>
    <row r="130" spans="1:9" outlineLevel="2" x14ac:dyDescent="0.25">
      <c r="A130" s="4">
        <v>118</v>
      </c>
      <c r="B130" s="22" t="s">
        <v>146</v>
      </c>
      <c r="C130" s="4">
        <v>901</v>
      </c>
      <c r="D130" s="23" t="s">
        <v>117</v>
      </c>
      <c r="E130" s="23" t="s">
        <v>147</v>
      </c>
      <c r="F130" s="23"/>
      <c r="G130" s="24">
        <f>G131+G132+G133</f>
        <v>2735.3999999999996</v>
      </c>
      <c r="H130" s="24">
        <f t="shared" ref="H130" si="57">H131+H132+H133</f>
        <v>2623.1</v>
      </c>
      <c r="I130" s="25">
        <f>H130/G130*100</f>
        <v>95.894567522117441</v>
      </c>
    </row>
    <row r="131" spans="1:9" outlineLevel="2" x14ac:dyDescent="0.25">
      <c r="A131" s="4">
        <v>119</v>
      </c>
      <c r="B131" s="22" t="s">
        <v>76</v>
      </c>
      <c r="C131" s="4">
        <v>901</v>
      </c>
      <c r="D131" s="23" t="s">
        <v>117</v>
      </c>
      <c r="E131" s="23" t="s">
        <v>147</v>
      </c>
      <c r="F131" s="23" t="s">
        <v>77</v>
      </c>
      <c r="G131" s="24">
        <v>530.79999999999995</v>
      </c>
      <c r="H131" s="24">
        <v>530.20000000000005</v>
      </c>
      <c r="I131" s="25">
        <f t="shared" ref="I131:I133" si="58">H131*100/G131</f>
        <v>99.886963074604395</v>
      </c>
    </row>
    <row r="132" spans="1:9" ht="26.4" outlineLevel="2" x14ac:dyDescent="0.25">
      <c r="A132" s="4">
        <v>120</v>
      </c>
      <c r="B132" s="22" t="s">
        <v>78</v>
      </c>
      <c r="C132" s="4">
        <v>901</v>
      </c>
      <c r="D132" s="23" t="s">
        <v>117</v>
      </c>
      <c r="E132" s="23" t="s">
        <v>147</v>
      </c>
      <c r="F132" s="23" t="s">
        <v>79</v>
      </c>
      <c r="G132" s="24">
        <v>158.80000000000001</v>
      </c>
      <c r="H132" s="24">
        <v>158.80000000000001</v>
      </c>
      <c r="I132" s="25">
        <f t="shared" si="58"/>
        <v>100</v>
      </c>
    </row>
    <row r="133" spans="1:9" outlineLevel="2" x14ac:dyDescent="0.25">
      <c r="A133" s="4">
        <v>121</v>
      </c>
      <c r="B133" s="22" t="s">
        <v>31</v>
      </c>
      <c r="C133" s="4">
        <v>901</v>
      </c>
      <c r="D133" s="23" t="s">
        <v>117</v>
      </c>
      <c r="E133" s="23" t="s">
        <v>147</v>
      </c>
      <c r="F133" s="23" t="s">
        <v>32</v>
      </c>
      <c r="G133" s="24">
        <v>2045.8</v>
      </c>
      <c r="H133" s="24">
        <v>1934.1</v>
      </c>
      <c r="I133" s="25">
        <f t="shared" si="58"/>
        <v>94.540033238830773</v>
      </c>
    </row>
    <row r="134" spans="1:9" outlineLevel="2" x14ac:dyDescent="0.25">
      <c r="A134" s="4">
        <v>122</v>
      </c>
      <c r="B134" s="55" t="s">
        <v>148</v>
      </c>
      <c r="C134" s="4">
        <v>901</v>
      </c>
      <c r="D134" s="23" t="s">
        <v>117</v>
      </c>
      <c r="E134" s="23" t="s">
        <v>149</v>
      </c>
      <c r="F134" s="23"/>
      <c r="G134" s="24">
        <f>G135+G136</f>
        <v>2800.2</v>
      </c>
      <c r="H134" s="24">
        <f t="shared" ref="H134" si="59">H135+H136</f>
        <v>2064.8000000000002</v>
      </c>
      <c r="I134" s="25">
        <f>H134/G134*100</f>
        <v>73.737590172130581</v>
      </c>
    </row>
    <row r="135" spans="1:9" outlineLevel="2" x14ac:dyDescent="0.25">
      <c r="A135" s="4">
        <v>123</v>
      </c>
      <c r="B135" s="22" t="s">
        <v>31</v>
      </c>
      <c r="C135" s="4">
        <v>901</v>
      </c>
      <c r="D135" s="23" t="s">
        <v>117</v>
      </c>
      <c r="E135" s="23" t="s">
        <v>149</v>
      </c>
      <c r="F135" s="23" t="s">
        <v>32</v>
      </c>
      <c r="G135" s="24">
        <v>228</v>
      </c>
      <c r="H135" s="24">
        <v>228</v>
      </c>
      <c r="I135" s="25">
        <f t="shared" ref="I135:I136" si="60">H135*100/G135</f>
        <v>100</v>
      </c>
    </row>
    <row r="136" spans="1:9" outlineLevel="2" x14ac:dyDescent="0.25">
      <c r="A136" s="4">
        <v>124</v>
      </c>
      <c r="B136" s="22" t="s">
        <v>72</v>
      </c>
      <c r="C136" s="4">
        <v>901</v>
      </c>
      <c r="D136" s="23" t="s">
        <v>117</v>
      </c>
      <c r="E136" s="23" t="s">
        <v>149</v>
      </c>
      <c r="F136" s="23" t="s">
        <v>73</v>
      </c>
      <c r="G136" s="24">
        <v>2572.1999999999998</v>
      </c>
      <c r="H136" s="24">
        <v>1836.8</v>
      </c>
      <c r="I136" s="25">
        <f t="shared" si="60"/>
        <v>71.409688204649726</v>
      </c>
    </row>
    <row r="137" spans="1:9" ht="26.4" outlineLevel="2" x14ac:dyDescent="0.25">
      <c r="A137" s="4">
        <v>125</v>
      </c>
      <c r="B137" s="55" t="s">
        <v>150</v>
      </c>
      <c r="C137" s="4">
        <v>901</v>
      </c>
      <c r="D137" s="23" t="s">
        <v>117</v>
      </c>
      <c r="E137" s="23" t="s">
        <v>151</v>
      </c>
      <c r="F137" s="23"/>
      <c r="G137" s="24">
        <f>SUM(G138:G141)</f>
        <v>7774.9000000000005</v>
      </c>
      <c r="H137" s="24">
        <f t="shared" ref="H137" si="61">SUM(H138:H141)</f>
        <v>7752.5999999999995</v>
      </c>
      <c r="I137" s="25">
        <f>H137/G137*100</f>
        <v>99.713179590734271</v>
      </c>
    </row>
    <row r="138" spans="1:9" outlineLevel="2" x14ac:dyDescent="0.25">
      <c r="A138" s="4">
        <v>126</v>
      </c>
      <c r="B138" s="22" t="s">
        <v>76</v>
      </c>
      <c r="C138" s="4">
        <v>901</v>
      </c>
      <c r="D138" s="23" t="s">
        <v>117</v>
      </c>
      <c r="E138" s="23" t="s">
        <v>151</v>
      </c>
      <c r="F138" s="23" t="s">
        <v>77</v>
      </c>
      <c r="G138" s="24">
        <v>5751.6</v>
      </c>
      <c r="H138" s="24">
        <v>5751.4</v>
      </c>
      <c r="I138" s="25">
        <f t="shared" ref="I138:I141" si="62">H138*100/G138</f>
        <v>99.996522706725074</v>
      </c>
    </row>
    <row r="139" spans="1:9" outlineLevel="2" x14ac:dyDescent="0.25">
      <c r="A139" s="4">
        <v>127</v>
      </c>
      <c r="B139" s="57" t="s">
        <v>152</v>
      </c>
      <c r="C139" s="4">
        <v>901</v>
      </c>
      <c r="D139" s="23" t="s">
        <v>117</v>
      </c>
      <c r="E139" s="23" t="s">
        <v>151</v>
      </c>
      <c r="F139" s="23" t="s">
        <v>153</v>
      </c>
      <c r="G139" s="24">
        <v>6.5</v>
      </c>
      <c r="H139" s="24">
        <v>4.3</v>
      </c>
      <c r="I139" s="25">
        <f t="shared" si="62"/>
        <v>66.15384615384616</v>
      </c>
    </row>
    <row r="140" spans="1:9" ht="26.4" outlineLevel="2" x14ac:dyDescent="0.25">
      <c r="A140" s="4">
        <v>128</v>
      </c>
      <c r="B140" s="22" t="s">
        <v>78</v>
      </c>
      <c r="C140" s="4">
        <v>901</v>
      </c>
      <c r="D140" s="23" t="s">
        <v>117</v>
      </c>
      <c r="E140" s="23" t="s">
        <v>151</v>
      </c>
      <c r="F140" s="23" t="s">
        <v>79</v>
      </c>
      <c r="G140" s="24">
        <v>1716.7</v>
      </c>
      <c r="H140" s="24">
        <v>1716.7</v>
      </c>
      <c r="I140" s="25">
        <f t="shared" si="62"/>
        <v>100</v>
      </c>
    </row>
    <row r="141" spans="1:9" outlineLevel="2" x14ac:dyDescent="0.25">
      <c r="A141" s="4">
        <v>129</v>
      </c>
      <c r="B141" s="22" t="s">
        <v>31</v>
      </c>
      <c r="C141" s="4">
        <v>901</v>
      </c>
      <c r="D141" s="23" t="s">
        <v>117</v>
      </c>
      <c r="E141" s="23" t="s">
        <v>151</v>
      </c>
      <c r="F141" s="23" t="s">
        <v>32</v>
      </c>
      <c r="G141" s="24">
        <v>300.10000000000002</v>
      </c>
      <c r="H141" s="24">
        <v>280.2</v>
      </c>
      <c r="I141" s="25">
        <f t="shared" si="62"/>
        <v>93.368877040986334</v>
      </c>
    </row>
    <row r="142" spans="1:9" ht="26.4" outlineLevel="2" x14ac:dyDescent="0.25">
      <c r="A142" s="4">
        <v>130</v>
      </c>
      <c r="B142" s="14" t="s">
        <v>154</v>
      </c>
      <c r="C142" s="15">
        <v>901</v>
      </c>
      <c r="D142" s="16" t="s">
        <v>155</v>
      </c>
      <c r="E142" s="16"/>
      <c r="F142" s="16"/>
      <c r="G142" s="17">
        <f>G147+G143+G156</f>
        <v>881.7</v>
      </c>
      <c r="H142" s="17">
        <f t="shared" ref="H142" si="63">H147+H143+H156</f>
        <v>881.30000000000007</v>
      </c>
      <c r="I142" s="35">
        <f>H142/G142*100</f>
        <v>99.954633095157092</v>
      </c>
    </row>
    <row r="143" spans="1:9" ht="26.4" outlineLevel="2" x14ac:dyDescent="0.25">
      <c r="A143" s="4">
        <v>131</v>
      </c>
      <c r="B143" s="58" t="s">
        <v>156</v>
      </c>
      <c r="C143" s="19">
        <v>901</v>
      </c>
      <c r="D143" s="20" t="s">
        <v>155</v>
      </c>
      <c r="E143" s="20" t="s">
        <v>157</v>
      </c>
      <c r="F143" s="20"/>
      <c r="G143" s="21">
        <f>G144</f>
        <v>21.2</v>
      </c>
      <c r="H143" s="21">
        <f t="shared" ref="H143:H145" si="64">H144</f>
        <v>21.2</v>
      </c>
      <c r="I143" s="21">
        <f>H143*100/G143</f>
        <v>100</v>
      </c>
    </row>
    <row r="144" spans="1:9" ht="27.6" outlineLevel="2" x14ac:dyDescent="0.3">
      <c r="A144" s="4">
        <v>132</v>
      </c>
      <c r="B144" s="59" t="s">
        <v>158</v>
      </c>
      <c r="C144" s="48">
        <v>901</v>
      </c>
      <c r="D144" s="49" t="s">
        <v>155</v>
      </c>
      <c r="E144" s="60" t="s">
        <v>159</v>
      </c>
      <c r="F144" s="49"/>
      <c r="G144" s="50">
        <f>G145</f>
        <v>21.2</v>
      </c>
      <c r="H144" s="50">
        <f t="shared" si="64"/>
        <v>21.2</v>
      </c>
      <c r="I144" s="50">
        <f>H144*100/G144</f>
        <v>100</v>
      </c>
    </row>
    <row r="145" spans="1:9" ht="17.25" customHeight="1" outlineLevel="2" x14ac:dyDescent="0.25">
      <c r="A145" s="4">
        <v>133</v>
      </c>
      <c r="B145" s="61" t="s">
        <v>160</v>
      </c>
      <c r="C145" s="4">
        <v>901</v>
      </c>
      <c r="D145" s="23" t="s">
        <v>155</v>
      </c>
      <c r="E145" s="40" t="s">
        <v>161</v>
      </c>
      <c r="F145" s="23"/>
      <c r="G145" s="24">
        <f>G146</f>
        <v>21.2</v>
      </c>
      <c r="H145" s="24">
        <f t="shared" si="64"/>
        <v>21.2</v>
      </c>
      <c r="I145" s="25">
        <f>H145/G145*100</f>
        <v>100</v>
      </c>
    </row>
    <row r="146" spans="1:9" outlineLevel="2" x14ac:dyDescent="0.25">
      <c r="A146" s="4">
        <v>134</v>
      </c>
      <c r="B146" s="22" t="s">
        <v>31</v>
      </c>
      <c r="C146" s="4">
        <v>901</v>
      </c>
      <c r="D146" s="23" t="s">
        <v>155</v>
      </c>
      <c r="E146" s="40" t="s">
        <v>161</v>
      </c>
      <c r="F146" s="23" t="s">
        <v>32</v>
      </c>
      <c r="G146" s="24">
        <v>21.2</v>
      </c>
      <c r="H146" s="24">
        <v>21.2</v>
      </c>
      <c r="I146" s="25">
        <f>H146*100/G146</f>
        <v>100</v>
      </c>
    </row>
    <row r="147" spans="1:9" ht="39.6" outlineLevel="2" x14ac:dyDescent="0.25">
      <c r="A147" s="4">
        <v>135</v>
      </c>
      <c r="B147" s="18" t="s">
        <v>162</v>
      </c>
      <c r="C147" s="19">
        <v>901</v>
      </c>
      <c r="D147" s="20" t="s">
        <v>155</v>
      </c>
      <c r="E147" s="20" t="s">
        <v>163</v>
      </c>
      <c r="F147" s="20"/>
      <c r="G147" s="21">
        <f>G151+G148</f>
        <v>858.5</v>
      </c>
      <c r="H147" s="21">
        <f t="shared" ref="H147" si="65">H151+H148</f>
        <v>858.1</v>
      </c>
      <c r="I147" s="21">
        <f>H147*100/G147</f>
        <v>99.953407105416417</v>
      </c>
    </row>
    <row r="148" spans="1:9" ht="27.6" outlineLevel="2" x14ac:dyDescent="0.3">
      <c r="A148" s="4">
        <v>136</v>
      </c>
      <c r="B148" s="62" t="s">
        <v>164</v>
      </c>
      <c r="C148" s="48">
        <v>901</v>
      </c>
      <c r="D148" s="49" t="s">
        <v>155</v>
      </c>
      <c r="E148" s="60" t="s">
        <v>165</v>
      </c>
      <c r="F148" s="49"/>
      <c r="G148" s="50">
        <f>G149</f>
        <v>46</v>
      </c>
      <c r="H148" s="50">
        <f t="shared" ref="H148:I149" si="66">H149</f>
        <v>46</v>
      </c>
      <c r="I148" s="50">
        <f t="shared" si="66"/>
        <v>100</v>
      </c>
    </row>
    <row r="149" spans="1:9" ht="26.4" outlineLevel="2" x14ac:dyDescent="0.25">
      <c r="A149" s="4">
        <v>137</v>
      </c>
      <c r="B149" s="54" t="s">
        <v>166</v>
      </c>
      <c r="C149" s="4">
        <v>901</v>
      </c>
      <c r="D149" s="23" t="s">
        <v>155</v>
      </c>
      <c r="E149" s="40" t="s">
        <v>167</v>
      </c>
      <c r="F149" s="23"/>
      <c r="G149" s="24">
        <f>G150</f>
        <v>46</v>
      </c>
      <c r="H149" s="24">
        <f t="shared" si="66"/>
        <v>46</v>
      </c>
      <c r="I149" s="25">
        <f>H149/G149*100</f>
        <v>100</v>
      </c>
    </row>
    <row r="150" spans="1:9" outlineLevel="2" x14ac:dyDescent="0.25">
      <c r="A150" s="4">
        <v>138</v>
      </c>
      <c r="B150" s="22" t="s">
        <v>31</v>
      </c>
      <c r="C150" s="4">
        <v>901</v>
      </c>
      <c r="D150" s="23" t="s">
        <v>155</v>
      </c>
      <c r="E150" s="40" t="s">
        <v>167</v>
      </c>
      <c r="F150" s="23" t="s">
        <v>32</v>
      </c>
      <c r="G150" s="24">
        <v>46</v>
      </c>
      <c r="H150" s="24">
        <v>46</v>
      </c>
      <c r="I150" s="25">
        <f>H150*100/G150</f>
        <v>100</v>
      </c>
    </row>
    <row r="151" spans="1:9" ht="13.8" outlineLevel="2" x14ac:dyDescent="0.3">
      <c r="A151" s="4">
        <v>139</v>
      </c>
      <c r="B151" s="63" t="s">
        <v>168</v>
      </c>
      <c r="C151" s="48">
        <v>901</v>
      </c>
      <c r="D151" s="49" t="s">
        <v>155</v>
      </c>
      <c r="E151" s="60" t="s">
        <v>169</v>
      </c>
      <c r="F151" s="49"/>
      <c r="G151" s="50">
        <f>G152+G154</f>
        <v>812.5</v>
      </c>
      <c r="H151" s="50">
        <f t="shared" ref="H151" si="67">H152+H154</f>
        <v>812.1</v>
      </c>
      <c r="I151" s="50">
        <f>H151*100/G151</f>
        <v>99.950769230769225</v>
      </c>
    </row>
    <row r="152" spans="1:9" outlineLevel="2" x14ac:dyDescent="0.25">
      <c r="A152" s="4">
        <v>140</v>
      </c>
      <c r="B152" s="27" t="s">
        <v>170</v>
      </c>
      <c r="C152" s="4">
        <v>901</v>
      </c>
      <c r="D152" s="23" t="s">
        <v>155</v>
      </c>
      <c r="E152" s="40" t="s">
        <v>171</v>
      </c>
      <c r="F152" s="16"/>
      <c r="G152" s="24">
        <f>G153</f>
        <v>30</v>
      </c>
      <c r="H152" s="24">
        <f t="shared" ref="H152" si="68">H153</f>
        <v>30</v>
      </c>
      <c r="I152" s="25">
        <f>H152/G152*100</f>
        <v>100</v>
      </c>
    </row>
    <row r="153" spans="1:9" outlineLevel="2" x14ac:dyDescent="0.25">
      <c r="A153" s="4">
        <v>141</v>
      </c>
      <c r="B153" s="22" t="s">
        <v>31</v>
      </c>
      <c r="C153" s="4">
        <v>901</v>
      </c>
      <c r="D153" s="23" t="s">
        <v>155</v>
      </c>
      <c r="E153" s="40" t="s">
        <v>171</v>
      </c>
      <c r="F153" s="23" t="s">
        <v>32</v>
      </c>
      <c r="G153" s="24">
        <v>30</v>
      </c>
      <c r="H153" s="24">
        <v>30</v>
      </c>
      <c r="I153" s="25">
        <f>H153*100/G153</f>
        <v>100</v>
      </c>
    </row>
    <row r="154" spans="1:9" ht="26.4" outlineLevel="1" x14ac:dyDescent="0.25">
      <c r="A154" s="4">
        <v>142</v>
      </c>
      <c r="B154" s="27" t="s">
        <v>172</v>
      </c>
      <c r="C154" s="4">
        <v>901</v>
      </c>
      <c r="D154" s="23" t="s">
        <v>155</v>
      </c>
      <c r="E154" s="40" t="s">
        <v>173</v>
      </c>
      <c r="F154" s="23"/>
      <c r="G154" s="24">
        <f>G155</f>
        <v>782.5</v>
      </c>
      <c r="H154" s="24">
        <f t="shared" ref="H154" si="69">H155</f>
        <v>782.1</v>
      </c>
      <c r="I154" s="25">
        <f>H154/G154*100</f>
        <v>99.948881789137374</v>
      </c>
    </row>
    <row r="155" spans="1:9" outlineLevel="1" x14ac:dyDescent="0.25">
      <c r="A155" s="4">
        <v>143</v>
      </c>
      <c r="B155" s="54" t="s">
        <v>174</v>
      </c>
      <c r="C155" s="4">
        <v>901</v>
      </c>
      <c r="D155" s="23" t="s">
        <v>155</v>
      </c>
      <c r="E155" s="40" t="s">
        <v>173</v>
      </c>
      <c r="F155" s="23" t="s">
        <v>175</v>
      </c>
      <c r="G155" s="24">
        <v>782.5</v>
      </c>
      <c r="H155" s="24">
        <v>782.1</v>
      </c>
      <c r="I155" s="25">
        <f>H155*100/G155</f>
        <v>99.948881789137374</v>
      </c>
    </row>
    <row r="156" spans="1:9" ht="26.4" outlineLevel="1" x14ac:dyDescent="0.25">
      <c r="A156" s="4">
        <v>144</v>
      </c>
      <c r="B156" s="64" t="s">
        <v>176</v>
      </c>
      <c r="C156" s="36">
        <v>901</v>
      </c>
      <c r="D156" s="37" t="s">
        <v>155</v>
      </c>
      <c r="E156" s="65" t="s">
        <v>177</v>
      </c>
      <c r="F156" s="37"/>
      <c r="G156" s="21">
        <f>G157</f>
        <v>2</v>
      </c>
      <c r="H156" s="21">
        <f t="shared" ref="H156:H157" si="70">H157</f>
        <v>2</v>
      </c>
      <c r="I156" s="21">
        <f>H156*100/G156</f>
        <v>100</v>
      </c>
    </row>
    <row r="157" spans="1:9" ht="39.6" outlineLevel="1" x14ac:dyDescent="0.25">
      <c r="A157" s="4">
        <v>145</v>
      </c>
      <c r="B157" s="66" t="s">
        <v>178</v>
      </c>
      <c r="C157" s="39">
        <v>901</v>
      </c>
      <c r="D157" s="40" t="s">
        <v>155</v>
      </c>
      <c r="E157" s="67" t="s">
        <v>179</v>
      </c>
      <c r="F157" s="40"/>
      <c r="G157" s="24">
        <f>G158</f>
        <v>2</v>
      </c>
      <c r="H157" s="24">
        <f t="shared" si="70"/>
        <v>2</v>
      </c>
      <c r="I157" s="25">
        <f>H157/G157*100</f>
        <v>100</v>
      </c>
    </row>
    <row r="158" spans="1:9" outlineLevel="1" x14ac:dyDescent="0.25">
      <c r="A158" s="4">
        <v>146</v>
      </c>
      <c r="B158" s="22" t="s">
        <v>31</v>
      </c>
      <c r="C158" s="39">
        <v>901</v>
      </c>
      <c r="D158" s="40" t="s">
        <v>155</v>
      </c>
      <c r="E158" s="67" t="s">
        <v>179</v>
      </c>
      <c r="F158" s="40" t="s">
        <v>32</v>
      </c>
      <c r="G158" s="24">
        <v>2</v>
      </c>
      <c r="H158" s="24">
        <v>2</v>
      </c>
      <c r="I158" s="25">
        <f>H158*100/G158</f>
        <v>100</v>
      </c>
    </row>
    <row r="159" spans="1:9" ht="13.8" outlineLevel="1" x14ac:dyDescent="0.3">
      <c r="A159" s="4">
        <v>147</v>
      </c>
      <c r="B159" s="53" t="s">
        <v>180</v>
      </c>
      <c r="C159" s="48">
        <v>901</v>
      </c>
      <c r="D159" s="49" t="s">
        <v>181</v>
      </c>
      <c r="E159" s="23"/>
      <c r="F159" s="23"/>
      <c r="G159" s="50">
        <f>G160+G169+G177+G206+G186+G165</f>
        <v>316190.7</v>
      </c>
      <c r="H159" s="50">
        <f t="shared" ref="H159" si="71">H160+H169+H177+H206+H186+H165</f>
        <v>296954.5</v>
      </c>
      <c r="I159" s="13">
        <f>H159*100/G159</f>
        <v>93.916266354450016</v>
      </c>
    </row>
    <row r="160" spans="1:9" outlineLevel="2" x14ac:dyDescent="0.25">
      <c r="A160" s="4">
        <v>148</v>
      </c>
      <c r="B160" s="14" t="s">
        <v>182</v>
      </c>
      <c r="C160" s="15">
        <v>901</v>
      </c>
      <c r="D160" s="16" t="s">
        <v>183</v>
      </c>
      <c r="E160" s="16"/>
      <c r="F160" s="16"/>
      <c r="G160" s="17">
        <f>G161</f>
        <v>1463.8</v>
      </c>
      <c r="H160" s="17">
        <f t="shared" ref="H160:H163" si="72">H161</f>
        <v>1380.9</v>
      </c>
      <c r="I160" s="35">
        <f>H160/G160*100</f>
        <v>94.336658013389822</v>
      </c>
    </row>
    <row r="161" spans="1:9" ht="26.4" outlineLevel="2" x14ac:dyDescent="0.25">
      <c r="A161" s="4">
        <v>149</v>
      </c>
      <c r="B161" s="68" t="s">
        <v>184</v>
      </c>
      <c r="C161" s="19">
        <v>901</v>
      </c>
      <c r="D161" s="20" t="s">
        <v>183</v>
      </c>
      <c r="E161" s="20" t="s">
        <v>185</v>
      </c>
      <c r="F161" s="20"/>
      <c r="G161" s="21">
        <f>G162</f>
        <v>1463.8</v>
      </c>
      <c r="H161" s="21">
        <f t="shared" si="72"/>
        <v>1380.9</v>
      </c>
      <c r="I161" s="21">
        <f>H161*100/G161</f>
        <v>94.336658013389808</v>
      </c>
    </row>
    <row r="162" spans="1:9" ht="27.6" outlineLevel="2" x14ac:dyDescent="0.3">
      <c r="A162" s="4">
        <v>150</v>
      </c>
      <c r="B162" s="69" t="s">
        <v>186</v>
      </c>
      <c r="C162" s="48">
        <v>901</v>
      </c>
      <c r="D162" s="49" t="s">
        <v>183</v>
      </c>
      <c r="E162" s="49" t="s">
        <v>187</v>
      </c>
      <c r="F162" s="49"/>
      <c r="G162" s="50">
        <f>G163</f>
        <v>1463.8</v>
      </c>
      <c r="H162" s="50">
        <f t="shared" si="72"/>
        <v>1380.9</v>
      </c>
      <c r="I162" s="50">
        <f>H162*100/G162</f>
        <v>94.336658013389808</v>
      </c>
    </row>
    <row r="163" spans="1:9" ht="39.6" outlineLevel="2" x14ac:dyDescent="0.25">
      <c r="A163" s="4">
        <v>151</v>
      </c>
      <c r="B163" s="28" t="s">
        <v>188</v>
      </c>
      <c r="C163" s="4">
        <v>901</v>
      </c>
      <c r="D163" s="23" t="s">
        <v>183</v>
      </c>
      <c r="E163" s="23" t="s">
        <v>189</v>
      </c>
      <c r="F163" s="23"/>
      <c r="G163" s="24">
        <f>G164</f>
        <v>1463.8</v>
      </c>
      <c r="H163" s="24">
        <f t="shared" si="72"/>
        <v>1380.9</v>
      </c>
      <c r="I163" s="25">
        <f>H163/G163*100</f>
        <v>94.336658013389822</v>
      </c>
    </row>
    <row r="164" spans="1:9" outlineLevel="2" x14ac:dyDescent="0.25">
      <c r="A164" s="4">
        <v>152</v>
      </c>
      <c r="B164" s="22" t="s">
        <v>31</v>
      </c>
      <c r="C164" s="4">
        <v>901</v>
      </c>
      <c r="D164" s="23" t="s">
        <v>183</v>
      </c>
      <c r="E164" s="23" t="s">
        <v>189</v>
      </c>
      <c r="F164" s="23" t="s">
        <v>32</v>
      </c>
      <c r="G164" s="24">
        <v>1463.8</v>
      </c>
      <c r="H164" s="24">
        <v>1380.9</v>
      </c>
      <c r="I164" s="25">
        <f>H164*100/G164</f>
        <v>94.336658013389808</v>
      </c>
    </row>
    <row r="165" spans="1:9" x14ac:dyDescent="0.25">
      <c r="A165" s="4">
        <v>153</v>
      </c>
      <c r="B165" s="14" t="s">
        <v>190</v>
      </c>
      <c r="C165" s="15">
        <v>901</v>
      </c>
      <c r="D165" s="16" t="s">
        <v>191</v>
      </c>
      <c r="E165" s="23"/>
      <c r="F165" s="23"/>
      <c r="G165" s="17">
        <f>G166</f>
        <v>4896</v>
      </c>
      <c r="H165" s="17">
        <f t="shared" ref="H165:H167" si="73">H166</f>
        <v>4896</v>
      </c>
      <c r="I165" s="35">
        <f>H165/G165*100</f>
        <v>100</v>
      </c>
    </row>
    <row r="166" spans="1:9" x14ac:dyDescent="0.25">
      <c r="A166" s="4">
        <v>154</v>
      </c>
      <c r="B166" s="18" t="s">
        <v>21</v>
      </c>
      <c r="C166" s="19">
        <v>901</v>
      </c>
      <c r="D166" s="20" t="s">
        <v>191</v>
      </c>
      <c r="E166" s="20" t="s">
        <v>22</v>
      </c>
      <c r="F166" s="20"/>
      <c r="G166" s="21">
        <f>G167</f>
        <v>4896</v>
      </c>
      <c r="H166" s="21">
        <f t="shared" si="73"/>
        <v>4896</v>
      </c>
      <c r="I166" s="21">
        <f>H166*100/G166</f>
        <v>100</v>
      </c>
    </row>
    <row r="167" spans="1:9" x14ac:dyDescent="0.25">
      <c r="A167" s="4">
        <v>155</v>
      </c>
      <c r="B167" s="32" t="s">
        <v>192</v>
      </c>
      <c r="C167" s="4">
        <v>901</v>
      </c>
      <c r="D167" s="23" t="s">
        <v>191</v>
      </c>
      <c r="E167" s="23" t="s">
        <v>193</v>
      </c>
      <c r="F167" s="23"/>
      <c r="G167" s="24">
        <f>G168</f>
        <v>4896</v>
      </c>
      <c r="H167" s="24">
        <f t="shared" si="73"/>
        <v>4896</v>
      </c>
      <c r="I167" s="25">
        <f>H167/G167*100</f>
        <v>100</v>
      </c>
    </row>
    <row r="168" spans="1:9" ht="39.6" x14ac:dyDescent="0.25">
      <c r="A168" s="4">
        <v>156</v>
      </c>
      <c r="B168" s="32" t="s">
        <v>132</v>
      </c>
      <c r="C168" s="4">
        <v>901</v>
      </c>
      <c r="D168" s="23" t="s">
        <v>191</v>
      </c>
      <c r="E168" s="23" t="s">
        <v>193</v>
      </c>
      <c r="F168" s="23" t="s">
        <v>133</v>
      </c>
      <c r="G168" s="24">
        <v>4896</v>
      </c>
      <c r="H168" s="24">
        <v>4896</v>
      </c>
      <c r="I168" s="25">
        <f>H168*100/G168</f>
        <v>100</v>
      </c>
    </row>
    <row r="169" spans="1:9" x14ac:dyDescent="0.25">
      <c r="A169" s="4">
        <v>157</v>
      </c>
      <c r="B169" s="29" t="s">
        <v>194</v>
      </c>
      <c r="C169" s="33">
        <v>901</v>
      </c>
      <c r="D169" s="34" t="s">
        <v>195</v>
      </c>
      <c r="E169" s="34"/>
      <c r="F169" s="34"/>
      <c r="G169" s="35">
        <f>G170</f>
        <v>2028.3000000000002</v>
      </c>
      <c r="H169" s="35">
        <f t="shared" ref="H169:I171" si="74">H170</f>
        <v>2027.6000000000001</v>
      </c>
      <c r="I169" s="35">
        <f>H169/G169*100</f>
        <v>99.96548833998915</v>
      </c>
    </row>
    <row r="170" spans="1:9" ht="39.6" x14ac:dyDescent="0.25">
      <c r="A170" s="4">
        <v>158</v>
      </c>
      <c r="B170" s="46" t="s">
        <v>63</v>
      </c>
      <c r="C170" s="19">
        <v>901</v>
      </c>
      <c r="D170" s="20" t="s">
        <v>195</v>
      </c>
      <c r="E170" s="20">
        <v>1000000000</v>
      </c>
      <c r="F170" s="34"/>
      <c r="G170" s="38">
        <f>G171</f>
        <v>2028.3000000000002</v>
      </c>
      <c r="H170" s="38">
        <f t="shared" si="74"/>
        <v>2027.6000000000001</v>
      </c>
      <c r="I170" s="21">
        <f>H170*100/G170</f>
        <v>99.96548833998915</v>
      </c>
    </row>
    <row r="171" spans="1:9" ht="27.6" x14ac:dyDescent="0.3">
      <c r="A171" s="4">
        <v>159</v>
      </c>
      <c r="B171" s="70" t="s">
        <v>196</v>
      </c>
      <c r="C171" s="71">
        <v>901</v>
      </c>
      <c r="D171" s="60" t="s">
        <v>195</v>
      </c>
      <c r="E171" s="60" t="s">
        <v>197</v>
      </c>
      <c r="F171" s="34"/>
      <c r="G171" s="72">
        <f>G172</f>
        <v>2028.3000000000002</v>
      </c>
      <c r="H171" s="72">
        <f t="shared" si="74"/>
        <v>2027.6000000000001</v>
      </c>
      <c r="I171" s="72">
        <f t="shared" si="74"/>
        <v>99.96548833998915</v>
      </c>
    </row>
    <row r="172" spans="1:9" ht="52.8" x14ac:dyDescent="0.25">
      <c r="A172" s="4">
        <v>160</v>
      </c>
      <c r="B172" s="22" t="s">
        <v>198</v>
      </c>
      <c r="C172" s="39">
        <v>901</v>
      </c>
      <c r="D172" s="40" t="s">
        <v>195</v>
      </c>
      <c r="E172" s="40" t="s">
        <v>199</v>
      </c>
      <c r="F172" s="40"/>
      <c r="G172" s="25">
        <f>SUM(G173:G176)</f>
        <v>2028.3000000000002</v>
      </c>
      <c r="H172" s="25">
        <f t="shared" ref="H172" si="75">SUM(H173:H176)</f>
        <v>2027.6000000000001</v>
      </c>
      <c r="I172" s="25">
        <f>H172/G172*100</f>
        <v>99.96548833998915</v>
      </c>
    </row>
    <row r="173" spans="1:9" x14ac:dyDescent="0.25">
      <c r="A173" s="4">
        <v>161</v>
      </c>
      <c r="B173" s="32" t="s">
        <v>76</v>
      </c>
      <c r="C173" s="39">
        <v>901</v>
      </c>
      <c r="D173" s="40" t="s">
        <v>195</v>
      </c>
      <c r="E173" s="40" t="s">
        <v>199</v>
      </c>
      <c r="F173" s="40" t="s">
        <v>77</v>
      </c>
      <c r="G173" s="24">
        <v>1144.4000000000001</v>
      </c>
      <c r="H173" s="24">
        <v>1144.0999999999999</v>
      </c>
      <c r="I173" s="25">
        <f t="shared" ref="I173:I176" si="76">H173*100/G173</f>
        <v>99.973785389723858</v>
      </c>
    </row>
    <row r="174" spans="1:9" x14ac:dyDescent="0.25">
      <c r="A174" s="4">
        <v>162</v>
      </c>
      <c r="B174" s="57" t="s">
        <v>152</v>
      </c>
      <c r="C174" s="39">
        <v>901</v>
      </c>
      <c r="D174" s="40" t="s">
        <v>195</v>
      </c>
      <c r="E174" s="40" t="s">
        <v>199</v>
      </c>
      <c r="F174" s="40" t="s">
        <v>153</v>
      </c>
      <c r="G174" s="24">
        <v>0.9</v>
      </c>
      <c r="H174" s="24">
        <v>0.9</v>
      </c>
      <c r="I174" s="25">
        <f t="shared" si="76"/>
        <v>100</v>
      </c>
    </row>
    <row r="175" spans="1:9" ht="26.4" x14ac:dyDescent="0.25">
      <c r="A175" s="4">
        <v>163</v>
      </c>
      <c r="B175" s="32" t="s">
        <v>78</v>
      </c>
      <c r="C175" s="39">
        <v>901</v>
      </c>
      <c r="D175" s="40" t="s">
        <v>195</v>
      </c>
      <c r="E175" s="40" t="s">
        <v>199</v>
      </c>
      <c r="F175" s="40" t="s">
        <v>79</v>
      </c>
      <c r="G175" s="24">
        <v>342.3</v>
      </c>
      <c r="H175" s="24">
        <v>341.9</v>
      </c>
      <c r="I175" s="25">
        <f t="shared" si="76"/>
        <v>99.883143441425645</v>
      </c>
    </row>
    <row r="176" spans="1:9" x14ac:dyDescent="0.25">
      <c r="A176" s="4">
        <v>164</v>
      </c>
      <c r="B176" s="22" t="s">
        <v>31</v>
      </c>
      <c r="C176" s="39">
        <v>901</v>
      </c>
      <c r="D176" s="40" t="s">
        <v>195</v>
      </c>
      <c r="E176" s="40" t="s">
        <v>199</v>
      </c>
      <c r="F176" s="40" t="s">
        <v>32</v>
      </c>
      <c r="G176" s="24">
        <v>540.70000000000005</v>
      </c>
      <c r="H176" s="24">
        <v>540.70000000000005</v>
      </c>
      <c r="I176" s="25">
        <f t="shared" si="76"/>
        <v>100</v>
      </c>
    </row>
    <row r="177" spans="1:9" x14ac:dyDescent="0.25">
      <c r="A177" s="4">
        <v>165</v>
      </c>
      <c r="B177" s="14" t="s">
        <v>200</v>
      </c>
      <c r="C177" s="15">
        <v>901</v>
      </c>
      <c r="D177" s="16" t="s">
        <v>201</v>
      </c>
      <c r="E177" s="16"/>
      <c r="F177" s="16"/>
      <c r="G177" s="17">
        <f>G178</f>
        <v>15989.8</v>
      </c>
      <c r="H177" s="17">
        <f t="shared" ref="H177" si="77">H178</f>
        <v>15988.8</v>
      </c>
      <c r="I177" s="35">
        <f>H177/G177*100</f>
        <v>99.993746013083339</v>
      </c>
    </row>
    <row r="178" spans="1:9" x14ac:dyDescent="0.25">
      <c r="A178" s="4">
        <v>166</v>
      </c>
      <c r="B178" s="18" t="s">
        <v>21</v>
      </c>
      <c r="C178" s="19">
        <v>901</v>
      </c>
      <c r="D178" s="20" t="s">
        <v>201</v>
      </c>
      <c r="E178" s="20" t="s">
        <v>22</v>
      </c>
      <c r="F178" s="16"/>
      <c r="G178" s="21">
        <f>G179+G182+G184</f>
        <v>15989.8</v>
      </c>
      <c r="H178" s="21">
        <f t="shared" ref="H178" si="78">H179+H182+H184</f>
        <v>15988.8</v>
      </c>
      <c r="I178" s="21">
        <f>H178*100/G178</f>
        <v>99.993746013083339</v>
      </c>
    </row>
    <row r="179" spans="1:9" x14ac:dyDescent="0.25">
      <c r="A179" s="4">
        <v>167</v>
      </c>
      <c r="B179" s="54" t="s">
        <v>202</v>
      </c>
      <c r="C179" s="39">
        <v>901</v>
      </c>
      <c r="D179" s="40" t="s">
        <v>201</v>
      </c>
      <c r="E179" s="40" t="s">
        <v>203</v>
      </c>
      <c r="F179" s="40"/>
      <c r="G179" s="25">
        <f>SUM(G180:G181)</f>
        <v>15876</v>
      </c>
      <c r="H179" s="25">
        <f t="shared" ref="H179" si="79">SUM(H180:H181)</f>
        <v>15876</v>
      </c>
      <c r="I179" s="25">
        <f>H179/G179*100</f>
        <v>100</v>
      </c>
    </row>
    <row r="180" spans="1:9" ht="39.6" x14ac:dyDescent="0.25">
      <c r="A180" s="4">
        <v>168</v>
      </c>
      <c r="B180" s="32" t="s">
        <v>204</v>
      </c>
      <c r="C180" s="39">
        <v>901</v>
      </c>
      <c r="D180" s="40" t="s">
        <v>201</v>
      </c>
      <c r="E180" s="40" t="s">
        <v>203</v>
      </c>
      <c r="F180" s="23" t="s">
        <v>205</v>
      </c>
      <c r="G180" s="24">
        <v>12739</v>
      </c>
      <c r="H180" s="24">
        <v>12739</v>
      </c>
      <c r="I180" s="25">
        <f t="shared" ref="I180:I181" si="80">H180*100/G180</f>
        <v>100</v>
      </c>
    </row>
    <row r="181" spans="1:9" ht="39.6" x14ac:dyDescent="0.25">
      <c r="A181" s="4">
        <v>169</v>
      </c>
      <c r="B181" s="32" t="s">
        <v>206</v>
      </c>
      <c r="C181" s="39">
        <v>901</v>
      </c>
      <c r="D181" s="40" t="s">
        <v>201</v>
      </c>
      <c r="E181" s="40" t="s">
        <v>203</v>
      </c>
      <c r="F181" s="23" t="s">
        <v>207</v>
      </c>
      <c r="G181" s="24">
        <v>3137</v>
      </c>
      <c r="H181" s="24">
        <v>3137</v>
      </c>
      <c r="I181" s="25">
        <f t="shared" si="80"/>
        <v>100</v>
      </c>
    </row>
    <row r="182" spans="1:9" ht="26.4" x14ac:dyDescent="0.25">
      <c r="A182" s="4">
        <v>170</v>
      </c>
      <c r="B182" s="54" t="s">
        <v>208</v>
      </c>
      <c r="C182" s="39">
        <v>901</v>
      </c>
      <c r="D182" s="40" t="s">
        <v>201</v>
      </c>
      <c r="E182" s="40" t="s">
        <v>209</v>
      </c>
      <c r="F182" s="40"/>
      <c r="G182" s="25">
        <f>G183</f>
        <v>112.8</v>
      </c>
      <c r="H182" s="25">
        <f t="shared" ref="H182" si="81">H183</f>
        <v>112.8</v>
      </c>
      <c r="I182" s="25">
        <f>H182/G182*100</f>
        <v>100</v>
      </c>
    </row>
    <row r="183" spans="1:9" ht="39.6" x14ac:dyDescent="0.25">
      <c r="A183" s="4">
        <v>171</v>
      </c>
      <c r="B183" s="32" t="s">
        <v>204</v>
      </c>
      <c r="C183" s="39">
        <v>901</v>
      </c>
      <c r="D183" s="40" t="s">
        <v>201</v>
      </c>
      <c r="E183" s="40" t="s">
        <v>209</v>
      </c>
      <c r="F183" s="23" t="s">
        <v>205</v>
      </c>
      <c r="G183" s="24">
        <v>112.8</v>
      </c>
      <c r="H183" s="24">
        <v>112.8</v>
      </c>
      <c r="I183" s="25">
        <f>H183*100/G183</f>
        <v>100</v>
      </c>
    </row>
    <row r="184" spans="1:9" ht="26.4" x14ac:dyDescent="0.25">
      <c r="A184" s="4">
        <v>172</v>
      </c>
      <c r="B184" s="32" t="s">
        <v>210</v>
      </c>
      <c r="C184" s="39">
        <v>901</v>
      </c>
      <c r="D184" s="40" t="s">
        <v>201</v>
      </c>
      <c r="E184" s="40" t="s">
        <v>211</v>
      </c>
      <c r="F184" s="23"/>
      <c r="G184" s="24">
        <f>G185</f>
        <v>1</v>
      </c>
      <c r="H184" s="24">
        <f t="shared" ref="H184" si="82">H185</f>
        <v>0</v>
      </c>
      <c r="I184" s="25">
        <f>H184/G184*100</f>
        <v>0</v>
      </c>
    </row>
    <row r="185" spans="1:9" x14ac:dyDescent="0.25">
      <c r="A185" s="4">
        <v>173</v>
      </c>
      <c r="B185" s="22" t="s">
        <v>31</v>
      </c>
      <c r="C185" s="39">
        <v>901</v>
      </c>
      <c r="D185" s="40" t="s">
        <v>201</v>
      </c>
      <c r="E185" s="40" t="s">
        <v>211</v>
      </c>
      <c r="F185" s="23" t="s">
        <v>32</v>
      </c>
      <c r="G185" s="24">
        <v>1</v>
      </c>
      <c r="H185" s="24">
        <v>0</v>
      </c>
      <c r="I185" s="25">
        <f>H185*100/G185</f>
        <v>0</v>
      </c>
    </row>
    <row r="186" spans="1:9" x14ac:dyDescent="0.25">
      <c r="A186" s="4">
        <v>174</v>
      </c>
      <c r="B186" s="14" t="s">
        <v>212</v>
      </c>
      <c r="C186" s="4">
        <v>901</v>
      </c>
      <c r="D186" s="16" t="s">
        <v>213</v>
      </c>
      <c r="E186" s="23"/>
      <c r="F186" s="23"/>
      <c r="G186" s="17">
        <f>G187+G203</f>
        <v>268099.90000000002</v>
      </c>
      <c r="H186" s="17">
        <f t="shared" ref="H186" si="83">H187+H203</f>
        <v>248972.5</v>
      </c>
      <c r="I186" s="35">
        <f>H186/G186*100</f>
        <v>92.865569886449038</v>
      </c>
    </row>
    <row r="187" spans="1:9" ht="26.4" x14ac:dyDescent="0.25">
      <c r="A187" s="4">
        <v>175</v>
      </c>
      <c r="B187" s="64" t="s">
        <v>184</v>
      </c>
      <c r="C187" s="19">
        <v>901</v>
      </c>
      <c r="D187" s="20" t="s">
        <v>213</v>
      </c>
      <c r="E187" s="20" t="s">
        <v>185</v>
      </c>
      <c r="F187" s="20"/>
      <c r="G187" s="21">
        <f>G188</f>
        <v>268046.40000000002</v>
      </c>
      <c r="H187" s="21">
        <f t="shared" ref="H187" si="84">H188</f>
        <v>248918.9</v>
      </c>
      <c r="I187" s="21">
        <f>H187*100/G187</f>
        <v>92.86410860209277</v>
      </c>
    </row>
    <row r="188" spans="1:9" ht="13.8" x14ac:dyDescent="0.3">
      <c r="A188" s="4">
        <v>176</v>
      </c>
      <c r="B188" s="47" t="s">
        <v>214</v>
      </c>
      <c r="C188" s="48">
        <v>901</v>
      </c>
      <c r="D188" s="49" t="s">
        <v>213</v>
      </c>
      <c r="E188" s="49" t="s">
        <v>215</v>
      </c>
      <c r="F188" s="49"/>
      <c r="G188" s="50">
        <f>G189+G195+G193+G197+G199+G201</f>
        <v>268046.40000000002</v>
      </c>
      <c r="H188" s="50">
        <f t="shared" ref="H188" si="85">H189+H195+H193+H197+H199+H201</f>
        <v>248918.9</v>
      </c>
      <c r="I188" s="50">
        <f>H188*100/G188</f>
        <v>92.86410860209277</v>
      </c>
    </row>
    <row r="189" spans="1:9" x14ac:dyDescent="0.25">
      <c r="A189" s="4">
        <v>177</v>
      </c>
      <c r="B189" s="73" t="s">
        <v>216</v>
      </c>
      <c r="C189" s="4">
        <v>901</v>
      </c>
      <c r="D189" s="23" t="s">
        <v>213</v>
      </c>
      <c r="E189" s="23" t="s">
        <v>217</v>
      </c>
      <c r="F189" s="23"/>
      <c r="G189" s="24">
        <f>SUM(G190:G192)</f>
        <v>173032</v>
      </c>
      <c r="H189" s="24">
        <f t="shared" ref="H189" si="86">SUM(H190:H192)</f>
        <v>161267.4</v>
      </c>
      <c r="I189" s="25">
        <f>H189/G189*100</f>
        <v>93.200910814184653</v>
      </c>
    </row>
    <row r="190" spans="1:9" outlineLevel="2" x14ac:dyDescent="0.25">
      <c r="A190" s="4">
        <v>178</v>
      </c>
      <c r="B190" s="22" t="s">
        <v>31</v>
      </c>
      <c r="C190" s="4">
        <v>901</v>
      </c>
      <c r="D190" s="23" t="s">
        <v>213</v>
      </c>
      <c r="E190" s="23" t="s">
        <v>217</v>
      </c>
      <c r="F190" s="23" t="s">
        <v>32</v>
      </c>
      <c r="G190" s="24">
        <v>170900.6</v>
      </c>
      <c r="H190" s="24">
        <v>159686.6</v>
      </c>
      <c r="I190" s="25">
        <f t="shared" ref="I190:I192" si="87">H190*100/G190</f>
        <v>93.438291029990523</v>
      </c>
    </row>
    <row r="191" spans="1:9" outlineLevel="2" x14ac:dyDescent="0.25">
      <c r="A191" s="4">
        <v>179</v>
      </c>
      <c r="B191" s="22" t="s">
        <v>72</v>
      </c>
      <c r="C191" s="4">
        <v>901</v>
      </c>
      <c r="D191" s="23" t="s">
        <v>213</v>
      </c>
      <c r="E191" s="23" t="s">
        <v>217</v>
      </c>
      <c r="F191" s="23" t="s">
        <v>73</v>
      </c>
      <c r="G191" s="24">
        <v>568.4</v>
      </c>
      <c r="H191" s="24">
        <v>414.5</v>
      </c>
      <c r="I191" s="25">
        <f t="shared" si="87"/>
        <v>72.923997185080935</v>
      </c>
    </row>
    <row r="192" spans="1:9" outlineLevel="2" x14ac:dyDescent="0.25">
      <c r="A192" s="4">
        <v>180</v>
      </c>
      <c r="B192" s="28" t="s">
        <v>80</v>
      </c>
      <c r="C192" s="4">
        <v>901</v>
      </c>
      <c r="D192" s="23" t="s">
        <v>213</v>
      </c>
      <c r="E192" s="23" t="s">
        <v>217</v>
      </c>
      <c r="F192" s="23" t="s">
        <v>81</v>
      </c>
      <c r="G192" s="24">
        <v>1563</v>
      </c>
      <c r="H192" s="24">
        <v>1166.3</v>
      </c>
      <c r="I192" s="25">
        <f t="shared" si="87"/>
        <v>74.619321817018559</v>
      </c>
    </row>
    <row r="193" spans="1:9" outlineLevel="2" x14ac:dyDescent="0.25">
      <c r="A193" s="4">
        <v>181</v>
      </c>
      <c r="B193" s="32" t="s">
        <v>218</v>
      </c>
      <c r="C193" s="39">
        <v>901</v>
      </c>
      <c r="D193" s="40" t="s">
        <v>213</v>
      </c>
      <c r="E193" s="40" t="s">
        <v>219</v>
      </c>
      <c r="F193" s="40"/>
      <c r="G193" s="24">
        <f>G194</f>
        <v>9038.6</v>
      </c>
      <c r="H193" s="24">
        <f t="shared" ref="H193" si="88">H194</f>
        <v>9038.6</v>
      </c>
      <c r="I193" s="25">
        <f>H193/G193*100</f>
        <v>100</v>
      </c>
    </row>
    <row r="194" spans="1:9" outlineLevel="2" x14ac:dyDescent="0.25">
      <c r="A194" s="4">
        <v>182</v>
      </c>
      <c r="B194" s="22" t="s">
        <v>31</v>
      </c>
      <c r="C194" s="39">
        <v>901</v>
      </c>
      <c r="D194" s="40" t="s">
        <v>213</v>
      </c>
      <c r="E194" s="40" t="s">
        <v>219</v>
      </c>
      <c r="F194" s="40" t="s">
        <v>32</v>
      </c>
      <c r="G194" s="24">
        <v>9038.6</v>
      </c>
      <c r="H194" s="24">
        <v>9038.6</v>
      </c>
      <c r="I194" s="25">
        <f>H194*100/G194</f>
        <v>100</v>
      </c>
    </row>
    <row r="195" spans="1:9" ht="26.4" outlineLevel="2" x14ac:dyDescent="0.25">
      <c r="A195" s="4">
        <v>183</v>
      </c>
      <c r="B195" s="22" t="s">
        <v>220</v>
      </c>
      <c r="C195" s="4">
        <v>901</v>
      </c>
      <c r="D195" s="23" t="s">
        <v>213</v>
      </c>
      <c r="E195" s="23" t="s">
        <v>221</v>
      </c>
      <c r="F195" s="23"/>
      <c r="G195" s="24">
        <f>G196</f>
        <v>69831</v>
      </c>
      <c r="H195" s="24">
        <f t="shared" ref="H195" si="89">H196</f>
        <v>62618.1</v>
      </c>
      <c r="I195" s="25">
        <f>H195/G195*100</f>
        <v>89.670919792069427</v>
      </c>
    </row>
    <row r="196" spans="1:9" ht="26.4" outlineLevel="2" x14ac:dyDescent="0.25">
      <c r="A196" s="4">
        <v>184</v>
      </c>
      <c r="B196" s="74" t="s">
        <v>222</v>
      </c>
      <c r="C196" s="4">
        <v>901</v>
      </c>
      <c r="D196" s="23" t="s">
        <v>213</v>
      </c>
      <c r="E196" s="23" t="s">
        <v>221</v>
      </c>
      <c r="F196" s="23" t="s">
        <v>223</v>
      </c>
      <c r="G196" s="24">
        <v>69831</v>
      </c>
      <c r="H196" s="24">
        <v>62618.1</v>
      </c>
      <c r="I196" s="25">
        <f>H196*100/G196</f>
        <v>89.670919792069427</v>
      </c>
    </row>
    <row r="197" spans="1:9" ht="26.4" outlineLevel="2" x14ac:dyDescent="0.25">
      <c r="A197" s="4">
        <v>185</v>
      </c>
      <c r="B197" s="22" t="s">
        <v>224</v>
      </c>
      <c r="C197" s="4">
        <v>901</v>
      </c>
      <c r="D197" s="23" t="s">
        <v>213</v>
      </c>
      <c r="E197" s="23" t="s">
        <v>225</v>
      </c>
      <c r="F197" s="23"/>
      <c r="G197" s="24">
        <f>G198</f>
        <v>150</v>
      </c>
      <c r="H197" s="24">
        <f t="shared" ref="H197" si="90">H198</f>
        <v>0</v>
      </c>
      <c r="I197" s="25">
        <f>H197/G197*100</f>
        <v>0</v>
      </c>
    </row>
    <row r="198" spans="1:9" ht="26.4" outlineLevel="2" x14ac:dyDescent="0.25">
      <c r="A198" s="4">
        <v>186</v>
      </c>
      <c r="B198" s="74" t="s">
        <v>222</v>
      </c>
      <c r="C198" s="4">
        <v>901</v>
      </c>
      <c r="D198" s="23" t="s">
        <v>213</v>
      </c>
      <c r="E198" s="23" t="s">
        <v>225</v>
      </c>
      <c r="F198" s="23" t="s">
        <v>223</v>
      </c>
      <c r="G198" s="24">
        <v>150</v>
      </c>
      <c r="H198" s="24">
        <v>0</v>
      </c>
      <c r="I198" s="25">
        <f>H198*100/G198</f>
        <v>0</v>
      </c>
    </row>
    <row r="199" spans="1:9" outlineLevel="2" x14ac:dyDescent="0.25">
      <c r="A199" s="4">
        <v>187</v>
      </c>
      <c r="B199" s="22" t="s">
        <v>226</v>
      </c>
      <c r="C199" s="39">
        <v>901</v>
      </c>
      <c r="D199" s="40" t="s">
        <v>213</v>
      </c>
      <c r="E199" s="23" t="s">
        <v>227</v>
      </c>
      <c r="F199" s="40"/>
      <c r="G199" s="25">
        <f>G200</f>
        <v>150</v>
      </c>
      <c r="H199" s="25">
        <f t="shared" ref="H199" si="91">H200</f>
        <v>150</v>
      </c>
      <c r="I199" s="25">
        <f>H199/G199*100</f>
        <v>100</v>
      </c>
    </row>
    <row r="200" spans="1:9" ht="12.75" customHeight="1" outlineLevel="2" x14ac:dyDescent="0.25">
      <c r="A200" s="4">
        <v>188</v>
      </c>
      <c r="B200" s="26" t="s">
        <v>228</v>
      </c>
      <c r="C200" s="39">
        <v>901</v>
      </c>
      <c r="D200" s="40" t="s">
        <v>213</v>
      </c>
      <c r="E200" s="23" t="s">
        <v>227</v>
      </c>
      <c r="F200" s="40" t="s">
        <v>229</v>
      </c>
      <c r="G200" s="25">
        <v>150</v>
      </c>
      <c r="H200" s="25">
        <v>150</v>
      </c>
      <c r="I200" s="25">
        <f>H200*100/G200</f>
        <v>100</v>
      </c>
    </row>
    <row r="201" spans="1:9" outlineLevel="2" x14ac:dyDescent="0.25">
      <c r="A201" s="4">
        <v>189</v>
      </c>
      <c r="B201" s="26" t="s">
        <v>230</v>
      </c>
      <c r="C201" s="39">
        <v>901</v>
      </c>
      <c r="D201" s="40" t="s">
        <v>213</v>
      </c>
      <c r="E201" s="23" t="s">
        <v>231</v>
      </c>
      <c r="F201" s="40"/>
      <c r="G201" s="25">
        <f>G202</f>
        <v>15844.8</v>
      </c>
      <c r="H201" s="25">
        <f t="shared" ref="H201" si="92">H202</f>
        <v>15844.8</v>
      </c>
      <c r="I201" s="25">
        <f>H201/G201*100</f>
        <v>100</v>
      </c>
    </row>
    <row r="202" spans="1:9" outlineLevel="2" x14ac:dyDescent="0.25">
      <c r="A202" s="4">
        <v>190</v>
      </c>
      <c r="B202" s="32" t="s">
        <v>31</v>
      </c>
      <c r="C202" s="39">
        <v>901</v>
      </c>
      <c r="D202" s="40" t="s">
        <v>213</v>
      </c>
      <c r="E202" s="23" t="s">
        <v>231</v>
      </c>
      <c r="F202" s="40" t="s">
        <v>32</v>
      </c>
      <c r="G202" s="25">
        <v>15844.8</v>
      </c>
      <c r="H202" s="25">
        <v>15844.8</v>
      </c>
      <c r="I202" s="25">
        <f>H202*100/G202</f>
        <v>100</v>
      </c>
    </row>
    <row r="203" spans="1:9" outlineLevel="2" x14ac:dyDescent="0.25">
      <c r="A203" s="4">
        <v>191</v>
      </c>
      <c r="B203" s="75" t="s">
        <v>21</v>
      </c>
      <c r="C203" s="36">
        <v>901</v>
      </c>
      <c r="D203" s="37" t="s">
        <v>213</v>
      </c>
      <c r="E203" s="37" t="s">
        <v>22</v>
      </c>
      <c r="F203" s="40"/>
      <c r="G203" s="21">
        <f>G204</f>
        <v>53.5</v>
      </c>
      <c r="H203" s="21">
        <f t="shared" ref="H203:H204" si="93">H204</f>
        <v>53.6</v>
      </c>
      <c r="I203" s="21">
        <f>H203*100/G203</f>
        <v>100.18691588785046</v>
      </c>
    </row>
    <row r="204" spans="1:9" outlineLevel="2" x14ac:dyDescent="0.25">
      <c r="A204" s="4">
        <v>192</v>
      </c>
      <c r="B204" s="32" t="s">
        <v>232</v>
      </c>
      <c r="C204" s="39">
        <v>901</v>
      </c>
      <c r="D204" s="40" t="s">
        <v>213</v>
      </c>
      <c r="E204" s="40" t="s">
        <v>233</v>
      </c>
      <c r="F204" s="40"/>
      <c r="G204" s="25">
        <f>G205</f>
        <v>53.5</v>
      </c>
      <c r="H204" s="25">
        <f t="shared" si="93"/>
        <v>53.6</v>
      </c>
      <c r="I204" s="25">
        <f>H204/G204*100</f>
        <v>100.18691588785047</v>
      </c>
    </row>
    <row r="205" spans="1:9" outlineLevel="2" x14ac:dyDescent="0.25">
      <c r="A205" s="4">
        <v>193</v>
      </c>
      <c r="B205" s="28" t="s">
        <v>88</v>
      </c>
      <c r="C205" s="39">
        <v>901</v>
      </c>
      <c r="D205" s="40" t="s">
        <v>213</v>
      </c>
      <c r="E205" s="40" t="s">
        <v>233</v>
      </c>
      <c r="F205" s="40" t="s">
        <v>89</v>
      </c>
      <c r="G205" s="25">
        <v>53.5</v>
      </c>
      <c r="H205" s="25">
        <v>53.6</v>
      </c>
      <c r="I205" s="25">
        <f>H205*100/G205</f>
        <v>100.18691588785046</v>
      </c>
    </row>
    <row r="206" spans="1:9" outlineLevel="1" x14ac:dyDescent="0.25">
      <c r="A206" s="4">
        <v>194</v>
      </c>
      <c r="B206" s="14" t="s">
        <v>234</v>
      </c>
      <c r="C206" s="15">
        <v>901</v>
      </c>
      <c r="D206" s="16" t="s">
        <v>235</v>
      </c>
      <c r="E206" s="23"/>
      <c r="F206" s="16"/>
      <c r="G206" s="17">
        <f>G217+G207+G228+G212</f>
        <v>23712.9</v>
      </c>
      <c r="H206" s="17">
        <f t="shared" ref="H206" si="94">H217+H207+H228+H212</f>
        <v>23688.699999999997</v>
      </c>
      <c r="I206" s="35">
        <f>H206/G206*100</f>
        <v>99.897945843823393</v>
      </c>
    </row>
    <row r="207" spans="1:9" ht="26.4" outlineLevel="2" x14ac:dyDescent="0.25">
      <c r="A207" s="4">
        <v>195</v>
      </c>
      <c r="B207" s="58" t="s">
        <v>236</v>
      </c>
      <c r="C207" s="19">
        <v>901</v>
      </c>
      <c r="D207" s="20" t="s">
        <v>235</v>
      </c>
      <c r="E207" s="20" t="s">
        <v>237</v>
      </c>
      <c r="F207" s="20"/>
      <c r="G207" s="21">
        <f>G208+G210</f>
        <v>700</v>
      </c>
      <c r="H207" s="21">
        <f t="shared" ref="H207" si="95">H208+H210</f>
        <v>700</v>
      </c>
      <c r="I207" s="21">
        <f>H207*100/G207</f>
        <v>100</v>
      </c>
    </row>
    <row r="208" spans="1:9" ht="26.4" outlineLevel="1" x14ac:dyDescent="0.25">
      <c r="A208" s="4">
        <v>196</v>
      </c>
      <c r="B208" s="54" t="s">
        <v>238</v>
      </c>
      <c r="C208" s="4">
        <v>901</v>
      </c>
      <c r="D208" s="23" t="s">
        <v>235</v>
      </c>
      <c r="E208" s="40" t="s">
        <v>239</v>
      </c>
      <c r="F208" s="23"/>
      <c r="G208" s="24">
        <f>G209</f>
        <v>400</v>
      </c>
      <c r="H208" s="24">
        <f t="shared" ref="H208" si="96">H209</f>
        <v>400</v>
      </c>
      <c r="I208" s="25">
        <f>H208/G208*100</f>
        <v>100</v>
      </c>
    </row>
    <row r="209" spans="1:9" ht="39.6" outlineLevel="2" x14ac:dyDescent="0.25">
      <c r="A209" s="4">
        <v>197</v>
      </c>
      <c r="B209" s="51" t="s">
        <v>132</v>
      </c>
      <c r="C209" s="4">
        <v>901</v>
      </c>
      <c r="D209" s="23" t="s">
        <v>235</v>
      </c>
      <c r="E209" s="40" t="s">
        <v>239</v>
      </c>
      <c r="F209" s="23" t="s">
        <v>240</v>
      </c>
      <c r="G209" s="24">
        <v>400</v>
      </c>
      <c r="H209" s="24">
        <v>400</v>
      </c>
      <c r="I209" s="25">
        <f>H209*100/G209</f>
        <v>100</v>
      </c>
    </row>
    <row r="210" spans="1:9" outlineLevel="2" x14ac:dyDescent="0.25">
      <c r="A210" s="4">
        <v>198</v>
      </c>
      <c r="B210" s="51" t="s">
        <v>241</v>
      </c>
      <c r="C210" s="4">
        <v>901</v>
      </c>
      <c r="D210" s="23" t="s">
        <v>235</v>
      </c>
      <c r="E210" s="40" t="s">
        <v>242</v>
      </c>
      <c r="F210" s="23"/>
      <c r="G210" s="24">
        <f>G211</f>
        <v>300</v>
      </c>
      <c r="H210" s="24">
        <f t="shared" ref="H210" si="97">H211</f>
        <v>300</v>
      </c>
      <c r="I210" s="25">
        <f>H210/G210*100</f>
        <v>100</v>
      </c>
    </row>
    <row r="211" spans="1:9" outlineLevel="2" x14ac:dyDescent="0.25">
      <c r="A211" s="4">
        <v>199</v>
      </c>
      <c r="B211" s="51" t="s">
        <v>174</v>
      </c>
      <c r="C211" s="4">
        <v>901</v>
      </c>
      <c r="D211" s="23" t="s">
        <v>235</v>
      </c>
      <c r="E211" s="40" t="s">
        <v>242</v>
      </c>
      <c r="F211" s="23" t="s">
        <v>175</v>
      </c>
      <c r="G211" s="24">
        <v>300</v>
      </c>
      <c r="H211" s="24">
        <v>300</v>
      </c>
      <c r="I211" s="25">
        <f>H211*100/G211</f>
        <v>100</v>
      </c>
    </row>
    <row r="212" spans="1:9" ht="26.4" outlineLevel="2" x14ac:dyDescent="0.25">
      <c r="A212" s="4">
        <v>200</v>
      </c>
      <c r="B212" s="46" t="s">
        <v>243</v>
      </c>
      <c r="C212" s="19">
        <v>901</v>
      </c>
      <c r="D212" s="20" t="s">
        <v>235</v>
      </c>
      <c r="E212" s="20" t="s">
        <v>244</v>
      </c>
      <c r="F212" s="20"/>
      <c r="G212" s="21">
        <f>G215+G213</f>
        <v>9568.6</v>
      </c>
      <c r="H212" s="21">
        <f t="shared" ref="H212" si="98">H215+H213</f>
        <v>9568.6</v>
      </c>
      <c r="I212" s="21">
        <f>H212*100/G212</f>
        <v>100</v>
      </c>
    </row>
    <row r="213" spans="1:9" ht="26.4" outlineLevel="2" x14ac:dyDescent="0.25">
      <c r="A213" s="4">
        <v>201</v>
      </c>
      <c r="B213" s="73" t="s">
        <v>245</v>
      </c>
      <c r="C213" s="4">
        <v>901</v>
      </c>
      <c r="D213" s="23" t="s">
        <v>235</v>
      </c>
      <c r="E213" s="23" t="s">
        <v>246</v>
      </c>
      <c r="F213" s="23"/>
      <c r="G213" s="24">
        <f>G214</f>
        <v>599</v>
      </c>
      <c r="H213" s="24">
        <f t="shared" ref="H213" si="99">H214</f>
        <v>599</v>
      </c>
      <c r="I213" s="25">
        <f>H213/G213*100</f>
        <v>100</v>
      </c>
    </row>
    <row r="214" spans="1:9" outlineLevel="2" x14ac:dyDescent="0.25">
      <c r="A214" s="4">
        <v>202</v>
      </c>
      <c r="B214" s="22" t="s">
        <v>31</v>
      </c>
      <c r="C214" s="4">
        <v>901</v>
      </c>
      <c r="D214" s="23" t="s">
        <v>235</v>
      </c>
      <c r="E214" s="23" t="s">
        <v>246</v>
      </c>
      <c r="F214" s="23" t="s">
        <v>32</v>
      </c>
      <c r="G214" s="24">
        <v>599</v>
      </c>
      <c r="H214" s="24">
        <v>599</v>
      </c>
      <c r="I214" s="25">
        <f>H214*100/G214</f>
        <v>100</v>
      </c>
    </row>
    <row r="215" spans="1:9" ht="92.4" outlineLevel="2" x14ac:dyDescent="0.25">
      <c r="A215" s="4">
        <v>203</v>
      </c>
      <c r="B215" s="32" t="s">
        <v>247</v>
      </c>
      <c r="C215" s="39">
        <v>901</v>
      </c>
      <c r="D215" s="40" t="s">
        <v>235</v>
      </c>
      <c r="E215" s="40" t="s">
        <v>248</v>
      </c>
      <c r="F215" s="40"/>
      <c r="G215" s="25">
        <f>G216</f>
        <v>8969.6</v>
      </c>
      <c r="H215" s="25">
        <f t="shared" ref="H215" si="100">H216</f>
        <v>8969.6</v>
      </c>
      <c r="I215" s="25">
        <f>H215/G215*100</f>
        <v>100</v>
      </c>
    </row>
    <row r="216" spans="1:9" outlineLevel="2" x14ac:dyDescent="0.25">
      <c r="A216" s="4">
        <v>204</v>
      </c>
      <c r="B216" s="22" t="s">
        <v>31</v>
      </c>
      <c r="C216" s="39">
        <v>901</v>
      </c>
      <c r="D216" s="40" t="s">
        <v>235</v>
      </c>
      <c r="E216" s="40" t="s">
        <v>248</v>
      </c>
      <c r="F216" s="40" t="s">
        <v>32</v>
      </c>
      <c r="G216" s="24">
        <v>8969.6</v>
      </c>
      <c r="H216" s="24">
        <v>8969.6</v>
      </c>
      <c r="I216" s="25">
        <f>H216*100/G216</f>
        <v>100</v>
      </c>
    </row>
    <row r="217" spans="1:9" ht="39.6" outlineLevel="2" x14ac:dyDescent="0.25">
      <c r="A217" s="4">
        <v>205</v>
      </c>
      <c r="B217" s="46" t="s">
        <v>63</v>
      </c>
      <c r="C217" s="19">
        <v>901</v>
      </c>
      <c r="D217" s="20" t="s">
        <v>235</v>
      </c>
      <c r="E217" s="20">
        <v>1000000000</v>
      </c>
      <c r="F217" s="20"/>
      <c r="G217" s="21">
        <f>G218</f>
        <v>8825.7999999999993</v>
      </c>
      <c r="H217" s="21">
        <f t="shared" ref="H217" si="101">H218</f>
        <v>8823.6999999999989</v>
      </c>
      <c r="I217" s="21">
        <f>H217*100/G217</f>
        <v>99.976206122957691</v>
      </c>
    </row>
    <row r="218" spans="1:9" ht="27.6" outlineLevel="2" x14ac:dyDescent="0.3">
      <c r="A218" s="4">
        <v>206</v>
      </c>
      <c r="B218" s="70" t="s">
        <v>196</v>
      </c>
      <c r="C218" s="48">
        <v>901</v>
      </c>
      <c r="D218" s="49" t="s">
        <v>235</v>
      </c>
      <c r="E218" s="49" t="s">
        <v>197</v>
      </c>
      <c r="F218" s="49"/>
      <c r="G218" s="50">
        <f>G219+G226</f>
        <v>8825.7999999999993</v>
      </c>
      <c r="H218" s="50">
        <f t="shared" ref="H218" si="102">H219+H226</f>
        <v>8823.6999999999989</v>
      </c>
      <c r="I218" s="50">
        <f>H218*100/G218</f>
        <v>99.976206122957691</v>
      </c>
    </row>
    <row r="219" spans="1:9" ht="52.8" outlineLevel="1" x14ac:dyDescent="0.25">
      <c r="A219" s="4">
        <v>207</v>
      </c>
      <c r="B219" s="22" t="s">
        <v>198</v>
      </c>
      <c r="C219" s="4">
        <v>901</v>
      </c>
      <c r="D219" s="23" t="s">
        <v>235</v>
      </c>
      <c r="E219" s="40" t="s">
        <v>199</v>
      </c>
      <c r="F219" s="23"/>
      <c r="G219" s="24">
        <f>SUM(G220:G225)</f>
        <v>8736.4</v>
      </c>
      <c r="H219" s="24">
        <f t="shared" ref="H219" si="103">SUM(H220:H225)</f>
        <v>8734.2999999999993</v>
      </c>
      <c r="I219" s="25">
        <f>H219/G219*100</f>
        <v>99.975962639073302</v>
      </c>
    </row>
    <row r="220" spans="1:9" outlineLevel="1" x14ac:dyDescent="0.25">
      <c r="A220" s="4">
        <v>208</v>
      </c>
      <c r="B220" s="22" t="s">
        <v>76</v>
      </c>
      <c r="C220" s="4">
        <v>901</v>
      </c>
      <c r="D220" s="23" t="s">
        <v>235</v>
      </c>
      <c r="E220" s="40" t="s">
        <v>199</v>
      </c>
      <c r="F220" s="23" t="s">
        <v>77</v>
      </c>
      <c r="G220" s="24">
        <v>6293.3</v>
      </c>
      <c r="H220" s="24">
        <v>6292.9</v>
      </c>
      <c r="I220" s="25">
        <f t="shared" ref="I220:I225" si="104">H220*100/G220</f>
        <v>99.993644034131535</v>
      </c>
    </row>
    <row r="221" spans="1:9" ht="26.4" outlineLevel="1" x14ac:dyDescent="0.25">
      <c r="A221" s="4">
        <v>209</v>
      </c>
      <c r="B221" s="22" t="s">
        <v>78</v>
      </c>
      <c r="C221" s="4">
        <v>901</v>
      </c>
      <c r="D221" s="23" t="s">
        <v>235</v>
      </c>
      <c r="E221" s="40" t="s">
        <v>199</v>
      </c>
      <c r="F221" s="23" t="s">
        <v>79</v>
      </c>
      <c r="G221" s="24">
        <v>1876.5</v>
      </c>
      <c r="H221" s="24">
        <v>1874.8</v>
      </c>
      <c r="I221" s="25">
        <f t="shared" si="104"/>
        <v>99.909405808686387</v>
      </c>
    </row>
    <row r="222" spans="1:9" outlineLevel="1" x14ac:dyDescent="0.25">
      <c r="A222" s="4">
        <v>210</v>
      </c>
      <c r="B222" s="22" t="s">
        <v>31</v>
      </c>
      <c r="C222" s="4">
        <v>901</v>
      </c>
      <c r="D222" s="23" t="s">
        <v>235</v>
      </c>
      <c r="E222" s="40" t="s">
        <v>199</v>
      </c>
      <c r="F222" s="23" t="s">
        <v>32</v>
      </c>
      <c r="G222" s="24">
        <v>338.7</v>
      </c>
      <c r="H222" s="24">
        <v>338.7</v>
      </c>
      <c r="I222" s="25">
        <f t="shared" si="104"/>
        <v>100</v>
      </c>
    </row>
    <row r="223" spans="1:9" outlineLevel="1" x14ac:dyDescent="0.25">
      <c r="A223" s="4">
        <v>211</v>
      </c>
      <c r="B223" s="22" t="s">
        <v>72</v>
      </c>
      <c r="C223" s="4">
        <v>901</v>
      </c>
      <c r="D223" s="23" t="s">
        <v>235</v>
      </c>
      <c r="E223" s="40" t="s">
        <v>199</v>
      </c>
      <c r="F223" s="23" t="s">
        <v>73</v>
      </c>
      <c r="G223" s="24">
        <v>131.6</v>
      </c>
      <c r="H223" s="24">
        <v>131.6</v>
      </c>
      <c r="I223" s="25">
        <f t="shared" si="104"/>
        <v>100</v>
      </c>
    </row>
    <row r="224" spans="1:9" outlineLevel="1" x14ac:dyDescent="0.25">
      <c r="A224" s="4">
        <v>212</v>
      </c>
      <c r="B224" s="28" t="s">
        <v>80</v>
      </c>
      <c r="C224" s="4">
        <v>901</v>
      </c>
      <c r="D224" s="23" t="s">
        <v>235</v>
      </c>
      <c r="E224" s="40" t="s">
        <v>199</v>
      </c>
      <c r="F224" s="23" t="s">
        <v>81</v>
      </c>
      <c r="G224" s="24">
        <v>8.3000000000000007</v>
      </c>
      <c r="H224" s="24">
        <v>8.3000000000000007</v>
      </c>
      <c r="I224" s="25">
        <f t="shared" si="104"/>
        <v>100</v>
      </c>
    </row>
    <row r="225" spans="1:9" outlineLevel="1" x14ac:dyDescent="0.25">
      <c r="A225" s="4">
        <v>213</v>
      </c>
      <c r="B225" s="28" t="s">
        <v>88</v>
      </c>
      <c r="C225" s="4">
        <v>901</v>
      </c>
      <c r="D225" s="23" t="s">
        <v>235</v>
      </c>
      <c r="E225" s="40" t="s">
        <v>199</v>
      </c>
      <c r="F225" s="23" t="s">
        <v>89</v>
      </c>
      <c r="G225" s="24">
        <v>88</v>
      </c>
      <c r="H225" s="24">
        <v>88</v>
      </c>
      <c r="I225" s="25">
        <f t="shared" si="104"/>
        <v>100</v>
      </c>
    </row>
    <row r="226" spans="1:9" ht="66" outlineLevel="1" x14ac:dyDescent="0.25">
      <c r="A226" s="4">
        <v>214</v>
      </c>
      <c r="B226" s="22" t="s">
        <v>249</v>
      </c>
      <c r="C226" s="4">
        <v>901</v>
      </c>
      <c r="D226" s="23" t="s">
        <v>235</v>
      </c>
      <c r="E226" s="40" t="s">
        <v>250</v>
      </c>
      <c r="F226" s="23"/>
      <c r="G226" s="24">
        <f>G227</f>
        <v>89.4</v>
      </c>
      <c r="H226" s="24">
        <f t="shared" ref="H226" si="105">H227</f>
        <v>89.4</v>
      </c>
      <c r="I226" s="25">
        <f>H226/G226*100</f>
        <v>100</v>
      </c>
    </row>
    <row r="227" spans="1:9" outlineLevel="1" x14ac:dyDescent="0.25">
      <c r="A227" s="4">
        <v>215</v>
      </c>
      <c r="B227" s="22" t="s">
        <v>31</v>
      </c>
      <c r="C227" s="4">
        <v>901</v>
      </c>
      <c r="D227" s="23" t="s">
        <v>235</v>
      </c>
      <c r="E227" s="40" t="s">
        <v>250</v>
      </c>
      <c r="F227" s="23" t="s">
        <v>32</v>
      </c>
      <c r="G227" s="24">
        <v>89.4</v>
      </c>
      <c r="H227" s="24">
        <v>89.4</v>
      </c>
      <c r="I227" s="25">
        <f>H227*100/G227</f>
        <v>100</v>
      </c>
    </row>
    <row r="228" spans="1:9" outlineLevel="1" x14ac:dyDescent="0.25">
      <c r="A228" s="4">
        <v>216</v>
      </c>
      <c r="B228" s="18" t="s">
        <v>21</v>
      </c>
      <c r="C228" s="19">
        <v>901</v>
      </c>
      <c r="D228" s="20" t="s">
        <v>235</v>
      </c>
      <c r="E228" s="20" t="s">
        <v>22</v>
      </c>
      <c r="F228" s="20"/>
      <c r="G228" s="21">
        <f>G229+G236</f>
        <v>4618.4999999999991</v>
      </c>
      <c r="H228" s="21">
        <f t="shared" ref="H228" si="106">H229+H236</f>
        <v>4596.3999999999987</v>
      </c>
      <c r="I228" s="21">
        <f>H228*100/G228</f>
        <v>99.521489661145381</v>
      </c>
    </row>
    <row r="229" spans="1:9" ht="26.4" outlineLevel="1" x14ac:dyDescent="0.25">
      <c r="A229" s="4">
        <v>217</v>
      </c>
      <c r="B229" s="51" t="s">
        <v>251</v>
      </c>
      <c r="C229" s="4">
        <v>901</v>
      </c>
      <c r="D229" s="23" t="s">
        <v>235</v>
      </c>
      <c r="E229" s="23" t="s">
        <v>252</v>
      </c>
      <c r="F229" s="23"/>
      <c r="G229" s="24">
        <f>SUM(G230:G235)</f>
        <v>4598.0999999999995</v>
      </c>
      <c r="H229" s="24">
        <f t="shared" ref="H229" si="107">SUM(H230:H235)</f>
        <v>4575.9999999999991</v>
      </c>
      <c r="I229" s="25">
        <f>H229/G229*100</f>
        <v>99.519366694939208</v>
      </c>
    </row>
    <row r="230" spans="1:9" outlineLevel="1" x14ac:dyDescent="0.25">
      <c r="A230" s="4">
        <v>218</v>
      </c>
      <c r="B230" s="22" t="s">
        <v>76</v>
      </c>
      <c r="C230" s="4">
        <v>901</v>
      </c>
      <c r="D230" s="23" t="s">
        <v>235</v>
      </c>
      <c r="E230" s="23" t="s">
        <v>252</v>
      </c>
      <c r="F230" s="23" t="s">
        <v>77</v>
      </c>
      <c r="G230" s="24">
        <v>3137.4</v>
      </c>
      <c r="H230" s="24">
        <v>3136.4</v>
      </c>
      <c r="I230" s="25">
        <f t="shared" ref="I230:I235" si="108">H230*100/G230</f>
        <v>99.968126474150566</v>
      </c>
    </row>
    <row r="231" spans="1:9" ht="26.4" outlineLevel="1" x14ac:dyDescent="0.25">
      <c r="A231" s="4">
        <v>219</v>
      </c>
      <c r="B231" s="22" t="s">
        <v>78</v>
      </c>
      <c r="C231" s="4">
        <v>901</v>
      </c>
      <c r="D231" s="23" t="s">
        <v>235</v>
      </c>
      <c r="E231" s="23" t="s">
        <v>252</v>
      </c>
      <c r="F231" s="23" t="s">
        <v>79</v>
      </c>
      <c r="G231" s="24">
        <v>942.9</v>
      </c>
      <c r="H231" s="24">
        <v>942.9</v>
      </c>
      <c r="I231" s="25">
        <f t="shared" si="108"/>
        <v>100</v>
      </c>
    </row>
    <row r="232" spans="1:9" outlineLevel="1" x14ac:dyDescent="0.25">
      <c r="A232" s="4">
        <v>220</v>
      </c>
      <c r="B232" s="22" t="s">
        <v>31</v>
      </c>
      <c r="C232" s="4">
        <v>901</v>
      </c>
      <c r="D232" s="23" t="s">
        <v>235</v>
      </c>
      <c r="E232" s="23" t="s">
        <v>252</v>
      </c>
      <c r="F232" s="23" t="s">
        <v>32</v>
      </c>
      <c r="G232" s="24">
        <v>176.5</v>
      </c>
      <c r="H232" s="24">
        <v>161.9</v>
      </c>
      <c r="I232" s="25">
        <f t="shared" si="108"/>
        <v>91.728045325779036</v>
      </c>
    </row>
    <row r="233" spans="1:9" outlineLevel="1" x14ac:dyDescent="0.25">
      <c r="A233" s="4">
        <v>221</v>
      </c>
      <c r="B233" s="22" t="s">
        <v>72</v>
      </c>
      <c r="C233" s="4">
        <v>901</v>
      </c>
      <c r="D233" s="23" t="s">
        <v>235</v>
      </c>
      <c r="E233" s="23" t="s">
        <v>252</v>
      </c>
      <c r="F233" s="23" t="s">
        <v>73</v>
      </c>
      <c r="G233" s="24">
        <v>248.9</v>
      </c>
      <c r="H233" s="24">
        <v>242.9</v>
      </c>
      <c r="I233" s="25">
        <f t="shared" si="108"/>
        <v>97.589393330654886</v>
      </c>
    </row>
    <row r="234" spans="1:9" outlineLevel="1" x14ac:dyDescent="0.25">
      <c r="A234" s="4">
        <v>222</v>
      </c>
      <c r="B234" s="28" t="s">
        <v>80</v>
      </c>
      <c r="C234" s="4">
        <v>901</v>
      </c>
      <c r="D234" s="23" t="s">
        <v>235</v>
      </c>
      <c r="E234" s="23" t="s">
        <v>252</v>
      </c>
      <c r="F234" s="23" t="s">
        <v>81</v>
      </c>
      <c r="G234" s="24">
        <v>5.5</v>
      </c>
      <c r="H234" s="24">
        <v>5</v>
      </c>
      <c r="I234" s="25">
        <f t="shared" si="108"/>
        <v>90.909090909090907</v>
      </c>
    </row>
    <row r="235" spans="1:9" outlineLevel="1" x14ac:dyDescent="0.25">
      <c r="A235" s="4">
        <v>223</v>
      </c>
      <c r="B235" s="28" t="s">
        <v>88</v>
      </c>
      <c r="C235" s="4">
        <v>901</v>
      </c>
      <c r="D235" s="23" t="s">
        <v>235</v>
      </c>
      <c r="E235" s="23" t="s">
        <v>252</v>
      </c>
      <c r="F235" s="23" t="s">
        <v>89</v>
      </c>
      <c r="G235" s="24">
        <v>86.9</v>
      </c>
      <c r="H235" s="24">
        <v>86.9</v>
      </c>
      <c r="I235" s="25">
        <f t="shared" si="108"/>
        <v>100</v>
      </c>
    </row>
    <row r="236" spans="1:9" outlineLevel="1" x14ac:dyDescent="0.25">
      <c r="A236" s="4">
        <v>224</v>
      </c>
      <c r="B236" s="28" t="s">
        <v>253</v>
      </c>
      <c r="C236" s="4">
        <v>901</v>
      </c>
      <c r="D236" s="23" t="s">
        <v>235</v>
      </c>
      <c r="E236" s="23" t="s">
        <v>254</v>
      </c>
      <c r="F236" s="23"/>
      <c r="G236" s="24">
        <f>G237</f>
        <v>20.399999999999999</v>
      </c>
      <c r="H236" s="24">
        <f t="shared" ref="H236" si="109">H237</f>
        <v>20.399999999999999</v>
      </c>
      <c r="I236" s="25">
        <f>H236/G236*100</f>
        <v>100</v>
      </c>
    </row>
    <row r="237" spans="1:9" outlineLevel="1" x14ac:dyDescent="0.25">
      <c r="A237" s="4">
        <v>225</v>
      </c>
      <c r="B237" s="22" t="s">
        <v>31</v>
      </c>
      <c r="C237" s="4">
        <v>901</v>
      </c>
      <c r="D237" s="23" t="s">
        <v>235</v>
      </c>
      <c r="E237" s="23" t="s">
        <v>254</v>
      </c>
      <c r="F237" s="23" t="s">
        <v>32</v>
      </c>
      <c r="G237" s="24">
        <v>20.399999999999999</v>
      </c>
      <c r="H237" s="24">
        <v>20.399999999999999</v>
      </c>
      <c r="I237" s="25">
        <f>H237*100/G237</f>
        <v>100</v>
      </c>
    </row>
    <row r="238" spans="1:9" ht="13.8" outlineLevel="1" x14ac:dyDescent="0.3">
      <c r="A238" s="4">
        <v>226</v>
      </c>
      <c r="B238" s="53" t="s">
        <v>255</v>
      </c>
      <c r="C238" s="48">
        <v>901</v>
      </c>
      <c r="D238" s="49" t="s">
        <v>256</v>
      </c>
      <c r="E238" s="23"/>
      <c r="F238" s="23"/>
      <c r="G238" s="50">
        <f>G239+G260+G300+G337</f>
        <v>597947.4</v>
      </c>
      <c r="H238" s="50">
        <f t="shared" ref="H238" si="110">H239+H260+H300+H337</f>
        <v>236867.3</v>
      </c>
      <c r="I238" s="13">
        <f>H238*100/G238</f>
        <v>39.613400777392791</v>
      </c>
    </row>
    <row r="239" spans="1:9" outlineLevel="1" x14ac:dyDescent="0.25">
      <c r="A239" s="4">
        <v>227</v>
      </c>
      <c r="B239" s="14" t="s">
        <v>257</v>
      </c>
      <c r="C239" s="15">
        <v>901</v>
      </c>
      <c r="D239" s="16" t="s">
        <v>258</v>
      </c>
      <c r="E239" s="16"/>
      <c r="F239" s="16"/>
      <c r="G239" s="17">
        <f>G240+G251</f>
        <v>7651.2</v>
      </c>
      <c r="H239" s="17">
        <f t="shared" ref="H239" si="111">H240+H251</f>
        <v>7647.2</v>
      </c>
      <c r="I239" s="35">
        <f>H239/G239*100</f>
        <v>99.947720618987873</v>
      </c>
    </row>
    <row r="240" spans="1:9" ht="26.4" outlineLevel="1" x14ac:dyDescent="0.25">
      <c r="A240" s="4">
        <v>228</v>
      </c>
      <c r="B240" s="46" t="s">
        <v>259</v>
      </c>
      <c r="C240" s="19">
        <v>901</v>
      </c>
      <c r="D240" s="20" t="s">
        <v>258</v>
      </c>
      <c r="E240" s="20" t="s">
        <v>260</v>
      </c>
      <c r="F240" s="20"/>
      <c r="G240" s="21">
        <f>G241+G246</f>
        <v>4145.8999999999996</v>
      </c>
      <c r="H240" s="21">
        <f t="shared" ref="H240" si="112">H241+H246</f>
        <v>4145.8999999999996</v>
      </c>
      <c r="I240" s="21">
        <f>H240*100/G240</f>
        <v>100</v>
      </c>
    </row>
    <row r="241" spans="1:9" ht="55.2" outlineLevel="1" x14ac:dyDescent="0.3">
      <c r="A241" s="4">
        <v>229</v>
      </c>
      <c r="B241" s="76" t="s">
        <v>261</v>
      </c>
      <c r="C241" s="48">
        <v>901</v>
      </c>
      <c r="D241" s="49" t="s">
        <v>258</v>
      </c>
      <c r="E241" s="49" t="s">
        <v>262</v>
      </c>
      <c r="F241" s="49"/>
      <c r="G241" s="50">
        <f>G244+G242</f>
        <v>2480.3000000000002</v>
      </c>
      <c r="H241" s="50">
        <f t="shared" ref="H241" si="113">H244+H242</f>
        <v>2480.3000000000002</v>
      </c>
      <c r="I241" s="50">
        <f>H241*100/G241</f>
        <v>100</v>
      </c>
    </row>
    <row r="242" spans="1:9" ht="26.4" outlineLevel="1" x14ac:dyDescent="0.25">
      <c r="A242" s="4">
        <v>230</v>
      </c>
      <c r="B242" s="77" t="s">
        <v>263</v>
      </c>
      <c r="C242" s="4">
        <v>901</v>
      </c>
      <c r="D242" s="23" t="s">
        <v>258</v>
      </c>
      <c r="E242" s="40" t="s">
        <v>264</v>
      </c>
      <c r="F242" s="23"/>
      <c r="G242" s="24">
        <f>G243</f>
        <v>2272.3000000000002</v>
      </c>
      <c r="H242" s="24">
        <f t="shared" ref="H242" si="114">H243</f>
        <v>2272.3000000000002</v>
      </c>
      <c r="I242" s="25">
        <f>H242/G242*100</f>
        <v>100</v>
      </c>
    </row>
    <row r="243" spans="1:9" ht="26.4" outlineLevel="1" x14ac:dyDescent="0.25">
      <c r="A243" s="4">
        <v>231</v>
      </c>
      <c r="B243" s="27" t="s">
        <v>265</v>
      </c>
      <c r="C243" s="4">
        <v>901</v>
      </c>
      <c r="D243" s="23" t="s">
        <v>258</v>
      </c>
      <c r="E243" s="40" t="s">
        <v>264</v>
      </c>
      <c r="F243" s="23" t="s">
        <v>266</v>
      </c>
      <c r="G243" s="24">
        <v>2272.3000000000002</v>
      </c>
      <c r="H243" s="24">
        <v>2272.3000000000002</v>
      </c>
      <c r="I243" s="25">
        <f>H243*100/G243</f>
        <v>100</v>
      </c>
    </row>
    <row r="244" spans="1:9" ht="26.4" outlineLevel="1" x14ac:dyDescent="0.25">
      <c r="A244" s="4">
        <v>232</v>
      </c>
      <c r="B244" s="78" t="s">
        <v>267</v>
      </c>
      <c r="C244" s="4">
        <v>901</v>
      </c>
      <c r="D244" s="23" t="s">
        <v>258</v>
      </c>
      <c r="E244" s="40" t="s">
        <v>268</v>
      </c>
      <c r="F244" s="23"/>
      <c r="G244" s="24">
        <f>G245</f>
        <v>208</v>
      </c>
      <c r="H244" s="24">
        <f t="shared" ref="H244" si="115">H245</f>
        <v>208</v>
      </c>
      <c r="I244" s="25">
        <f>H244/G244*100</f>
        <v>100</v>
      </c>
    </row>
    <row r="245" spans="1:9" outlineLevel="1" x14ac:dyDescent="0.25">
      <c r="A245" s="4">
        <v>233</v>
      </c>
      <c r="B245" s="22" t="s">
        <v>31</v>
      </c>
      <c r="C245" s="4">
        <v>901</v>
      </c>
      <c r="D245" s="23" t="s">
        <v>258</v>
      </c>
      <c r="E245" s="40" t="s">
        <v>268</v>
      </c>
      <c r="F245" s="23" t="s">
        <v>32</v>
      </c>
      <c r="G245" s="24">
        <v>208</v>
      </c>
      <c r="H245" s="24">
        <v>208</v>
      </c>
      <c r="I245" s="25">
        <f>H245*100/G245</f>
        <v>100</v>
      </c>
    </row>
    <row r="246" spans="1:9" ht="27.6" outlineLevel="1" x14ac:dyDescent="0.3">
      <c r="A246" s="4">
        <v>234</v>
      </c>
      <c r="B246" s="79" t="s">
        <v>269</v>
      </c>
      <c r="C246" s="48">
        <v>901</v>
      </c>
      <c r="D246" s="49" t="s">
        <v>258</v>
      </c>
      <c r="E246" s="49" t="s">
        <v>270</v>
      </c>
      <c r="F246" s="49"/>
      <c r="G246" s="50">
        <f>G249+G247</f>
        <v>1665.6</v>
      </c>
      <c r="H246" s="50">
        <f t="shared" ref="H246" si="116">H249+H247</f>
        <v>1665.6</v>
      </c>
      <c r="I246" s="50">
        <f>H246*100/G246</f>
        <v>100</v>
      </c>
    </row>
    <row r="247" spans="1:9" ht="26.4" outlineLevel="1" x14ac:dyDescent="0.25">
      <c r="A247" s="4">
        <v>235</v>
      </c>
      <c r="B247" s="22" t="s">
        <v>271</v>
      </c>
      <c r="C247" s="4">
        <v>901</v>
      </c>
      <c r="D247" s="23" t="s">
        <v>258</v>
      </c>
      <c r="E247" s="40" t="s">
        <v>272</v>
      </c>
      <c r="F247" s="23"/>
      <c r="G247" s="24">
        <f>G248</f>
        <v>1492</v>
      </c>
      <c r="H247" s="24">
        <f t="shared" ref="H247" si="117">H248</f>
        <v>1492</v>
      </c>
      <c r="I247" s="25">
        <f>H247/G247*100</f>
        <v>100</v>
      </c>
    </row>
    <row r="248" spans="1:9" outlineLevel="1" x14ac:dyDescent="0.25">
      <c r="A248" s="4">
        <v>236</v>
      </c>
      <c r="B248" s="28" t="s">
        <v>88</v>
      </c>
      <c r="C248" s="4">
        <v>901</v>
      </c>
      <c r="D248" s="23" t="s">
        <v>258</v>
      </c>
      <c r="E248" s="40" t="s">
        <v>272</v>
      </c>
      <c r="F248" s="23" t="s">
        <v>89</v>
      </c>
      <c r="G248" s="24">
        <v>1492</v>
      </c>
      <c r="H248" s="24">
        <v>1492</v>
      </c>
      <c r="I248" s="25">
        <f>H248*100/G248</f>
        <v>100</v>
      </c>
    </row>
    <row r="249" spans="1:9" outlineLevel="1" x14ac:dyDescent="0.25">
      <c r="A249" s="4">
        <v>237</v>
      </c>
      <c r="B249" s="26" t="s">
        <v>273</v>
      </c>
      <c r="C249" s="4">
        <v>901</v>
      </c>
      <c r="D249" s="23" t="s">
        <v>258</v>
      </c>
      <c r="E249" s="23" t="s">
        <v>274</v>
      </c>
      <c r="F249" s="23"/>
      <c r="G249" s="24">
        <f>G250</f>
        <v>173.6</v>
      </c>
      <c r="H249" s="24">
        <f t="shared" ref="H249" si="118">H250</f>
        <v>173.6</v>
      </c>
      <c r="I249" s="25">
        <f>H249/G249*100</f>
        <v>100</v>
      </c>
    </row>
    <row r="250" spans="1:9" outlineLevel="1" x14ac:dyDescent="0.25">
      <c r="A250" s="4">
        <v>238</v>
      </c>
      <c r="B250" s="22" t="s">
        <v>31</v>
      </c>
      <c r="C250" s="4">
        <v>901</v>
      </c>
      <c r="D250" s="23" t="s">
        <v>258</v>
      </c>
      <c r="E250" s="23" t="s">
        <v>274</v>
      </c>
      <c r="F250" s="23" t="s">
        <v>32</v>
      </c>
      <c r="G250" s="24">
        <v>173.6</v>
      </c>
      <c r="H250" s="24">
        <v>173.6</v>
      </c>
      <c r="I250" s="25">
        <f>H250*100/G250</f>
        <v>100</v>
      </c>
    </row>
    <row r="251" spans="1:9" outlineLevel="1" x14ac:dyDescent="0.25">
      <c r="A251" s="4">
        <v>239</v>
      </c>
      <c r="B251" s="18" t="s">
        <v>21</v>
      </c>
      <c r="C251" s="19">
        <v>901</v>
      </c>
      <c r="D251" s="20" t="s">
        <v>258</v>
      </c>
      <c r="E251" s="20" t="s">
        <v>22</v>
      </c>
      <c r="F251" s="20"/>
      <c r="G251" s="21">
        <f>G252+G254+G256+G258</f>
        <v>3505.3</v>
      </c>
      <c r="H251" s="21">
        <f t="shared" ref="H251" si="119">H252+H254+H256+H258</f>
        <v>3501.3</v>
      </c>
      <c r="I251" s="21">
        <f>H251*100/G251</f>
        <v>99.885887085270866</v>
      </c>
    </row>
    <row r="252" spans="1:9" ht="26.4" outlineLevel="1" x14ac:dyDescent="0.25">
      <c r="A252" s="4">
        <v>240</v>
      </c>
      <c r="B252" s="80" t="s">
        <v>275</v>
      </c>
      <c r="C252" s="4">
        <v>901</v>
      </c>
      <c r="D252" s="23" t="s">
        <v>258</v>
      </c>
      <c r="E252" s="23" t="s">
        <v>276</v>
      </c>
      <c r="F252" s="23"/>
      <c r="G252" s="24">
        <f>G253</f>
        <v>3320</v>
      </c>
      <c r="H252" s="24">
        <f t="shared" ref="H252" si="120">H253</f>
        <v>3320</v>
      </c>
      <c r="I252" s="25">
        <f>H252/G252*100</f>
        <v>100</v>
      </c>
    </row>
    <row r="253" spans="1:9" outlineLevel="1" x14ac:dyDescent="0.25">
      <c r="A253" s="4">
        <v>241</v>
      </c>
      <c r="B253" s="22" t="s">
        <v>31</v>
      </c>
      <c r="C253" s="4">
        <v>901</v>
      </c>
      <c r="D253" s="23" t="s">
        <v>258</v>
      </c>
      <c r="E253" s="23" t="s">
        <v>276</v>
      </c>
      <c r="F253" s="23" t="s">
        <v>32</v>
      </c>
      <c r="G253" s="24">
        <v>3320</v>
      </c>
      <c r="H253" s="24">
        <v>3320</v>
      </c>
      <c r="I253" s="25">
        <f>H253*100/G253</f>
        <v>100</v>
      </c>
    </row>
    <row r="254" spans="1:9" outlineLevel="1" x14ac:dyDescent="0.25">
      <c r="A254" s="4">
        <v>242</v>
      </c>
      <c r="B254" s="22" t="s">
        <v>277</v>
      </c>
      <c r="C254" s="4">
        <v>901</v>
      </c>
      <c r="D254" s="23" t="s">
        <v>258</v>
      </c>
      <c r="E254" s="23" t="s">
        <v>278</v>
      </c>
      <c r="F254" s="23"/>
      <c r="G254" s="24">
        <f>G255</f>
        <v>34.799999999999997</v>
      </c>
      <c r="H254" s="24">
        <f t="shared" ref="H254" si="121">H255</f>
        <v>30.8</v>
      </c>
      <c r="I254" s="25">
        <f>H254/G254*100</f>
        <v>88.505747126436802</v>
      </c>
    </row>
    <row r="255" spans="1:9" outlineLevel="1" x14ac:dyDescent="0.25">
      <c r="A255" s="4">
        <v>243</v>
      </c>
      <c r="B255" s="22" t="s">
        <v>31</v>
      </c>
      <c r="C255" s="4">
        <v>901</v>
      </c>
      <c r="D255" s="23" t="s">
        <v>258</v>
      </c>
      <c r="E255" s="23" t="s">
        <v>278</v>
      </c>
      <c r="F255" s="23" t="s">
        <v>32</v>
      </c>
      <c r="G255" s="24">
        <v>34.799999999999997</v>
      </c>
      <c r="H255" s="24">
        <v>30.8</v>
      </c>
      <c r="I255" s="25">
        <f>H255*100/G255</f>
        <v>88.505747126436788</v>
      </c>
    </row>
    <row r="256" spans="1:9" ht="26.4" outlineLevel="1" x14ac:dyDescent="0.25">
      <c r="A256" s="4">
        <v>244</v>
      </c>
      <c r="B256" s="22" t="s">
        <v>279</v>
      </c>
      <c r="C256" s="4">
        <v>901</v>
      </c>
      <c r="D256" s="23" t="s">
        <v>258</v>
      </c>
      <c r="E256" s="23" t="s">
        <v>280</v>
      </c>
      <c r="F256" s="23"/>
      <c r="G256" s="24">
        <f>G257</f>
        <v>21.8</v>
      </c>
      <c r="H256" s="24">
        <f t="shared" ref="H256" si="122">H257</f>
        <v>21.8</v>
      </c>
      <c r="I256" s="25">
        <f>H256/G256*100</f>
        <v>100</v>
      </c>
    </row>
    <row r="257" spans="1:9" outlineLevel="1" x14ac:dyDescent="0.25">
      <c r="A257" s="4">
        <v>245</v>
      </c>
      <c r="B257" s="22" t="s">
        <v>31</v>
      </c>
      <c r="C257" s="4">
        <v>901</v>
      </c>
      <c r="D257" s="23" t="s">
        <v>258</v>
      </c>
      <c r="E257" s="23" t="s">
        <v>280</v>
      </c>
      <c r="F257" s="23" t="s">
        <v>32</v>
      </c>
      <c r="G257" s="24">
        <v>21.8</v>
      </c>
      <c r="H257" s="24">
        <v>21.8</v>
      </c>
      <c r="I257" s="25">
        <f>H257*100/G257</f>
        <v>100</v>
      </c>
    </row>
    <row r="258" spans="1:9" outlineLevel="1" x14ac:dyDescent="0.25">
      <c r="A258" s="4">
        <v>246</v>
      </c>
      <c r="B258" s="22" t="s">
        <v>281</v>
      </c>
      <c r="C258" s="4">
        <v>901</v>
      </c>
      <c r="D258" s="23" t="s">
        <v>258</v>
      </c>
      <c r="E258" s="23" t="s">
        <v>282</v>
      </c>
      <c r="F258" s="23"/>
      <c r="G258" s="24">
        <f>G259</f>
        <v>128.69999999999999</v>
      </c>
      <c r="H258" s="24">
        <f t="shared" ref="H258" si="123">H259</f>
        <v>128.69999999999999</v>
      </c>
      <c r="I258" s="25">
        <f>H258/G258*100</f>
        <v>100</v>
      </c>
    </row>
    <row r="259" spans="1:9" outlineLevel="1" x14ac:dyDescent="0.25">
      <c r="A259" s="4">
        <v>247</v>
      </c>
      <c r="B259" s="22" t="s">
        <v>31</v>
      </c>
      <c r="C259" s="4">
        <v>901</v>
      </c>
      <c r="D259" s="23" t="s">
        <v>258</v>
      </c>
      <c r="E259" s="23" t="s">
        <v>282</v>
      </c>
      <c r="F259" s="23" t="s">
        <v>32</v>
      </c>
      <c r="G259" s="24">
        <v>128.69999999999999</v>
      </c>
      <c r="H259" s="24">
        <v>128.69999999999999</v>
      </c>
      <c r="I259" s="25">
        <f>H259*100/G259</f>
        <v>100</v>
      </c>
    </row>
    <row r="260" spans="1:9" outlineLevel="2" x14ac:dyDescent="0.25">
      <c r="A260" s="4">
        <v>248</v>
      </c>
      <c r="B260" s="14" t="s">
        <v>283</v>
      </c>
      <c r="C260" s="15">
        <v>901</v>
      </c>
      <c r="D260" s="16" t="s">
        <v>284</v>
      </c>
      <c r="E260" s="16"/>
      <c r="F260" s="16"/>
      <c r="G260" s="17">
        <f>G261+G284</f>
        <v>456928.3</v>
      </c>
      <c r="H260" s="17">
        <f t="shared" ref="H260" si="124">H261+H284</f>
        <v>99336.7</v>
      </c>
      <c r="I260" s="35">
        <f>H260/G260*100</f>
        <v>21.740106708207829</v>
      </c>
    </row>
    <row r="261" spans="1:9" ht="26.4" outlineLevel="2" x14ac:dyDescent="0.25">
      <c r="A261" s="4">
        <v>249</v>
      </c>
      <c r="B261" s="46" t="s">
        <v>285</v>
      </c>
      <c r="C261" s="19">
        <v>901</v>
      </c>
      <c r="D261" s="20" t="s">
        <v>284</v>
      </c>
      <c r="E261" s="20" t="s">
        <v>286</v>
      </c>
      <c r="F261" s="23"/>
      <c r="G261" s="21">
        <f>G278+G262+G281</f>
        <v>430283.39999999997</v>
      </c>
      <c r="H261" s="21">
        <f t="shared" ref="H261" si="125">H278+H262+H281</f>
        <v>95856.5</v>
      </c>
      <c r="I261" s="21">
        <f>H261*100/G261</f>
        <v>22.277526857880179</v>
      </c>
    </row>
    <row r="262" spans="1:9" ht="27.6" outlineLevel="2" x14ac:dyDescent="0.3">
      <c r="A262" s="4">
        <v>250</v>
      </c>
      <c r="B262" s="47" t="s">
        <v>287</v>
      </c>
      <c r="C262" s="48">
        <v>901</v>
      </c>
      <c r="D262" s="49" t="s">
        <v>284</v>
      </c>
      <c r="E262" s="49" t="s">
        <v>288</v>
      </c>
      <c r="F262" s="49"/>
      <c r="G262" s="50">
        <f>G265+G270+G272+G263+G274+G276+G268</f>
        <v>421507.8</v>
      </c>
      <c r="H262" s="50">
        <f t="shared" ref="H262" si="126">H265+H270+H272+H263+H274+H276+H268</f>
        <v>87080.9</v>
      </c>
      <c r="I262" s="50">
        <f>H262*100/G262</f>
        <v>20.659380443256328</v>
      </c>
    </row>
    <row r="263" spans="1:9" ht="39.6" outlineLevel="2" x14ac:dyDescent="0.25">
      <c r="A263" s="4">
        <v>251</v>
      </c>
      <c r="B263" s="27" t="s">
        <v>289</v>
      </c>
      <c r="C263" s="4">
        <v>901</v>
      </c>
      <c r="D263" s="23" t="s">
        <v>284</v>
      </c>
      <c r="E263" s="23" t="s">
        <v>290</v>
      </c>
      <c r="F263" s="23"/>
      <c r="G263" s="24">
        <f>G264</f>
        <v>34076.1</v>
      </c>
      <c r="H263" s="24">
        <f t="shared" ref="H263" si="127">H264</f>
        <v>34076.1</v>
      </c>
      <c r="I263" s="25">
        <f>H263/G263*100</f>
        <v>100</v>
      </c>
    </row>
    <row r="264" spans="1:9" ht="39.6" outlineLevel="2" x14ac:dyDescent="0.25">
      <c r="A264" s="4">
        <v>252</v>
      </c>
      <c r="B264" s="27" t="s">
        <v>291</v>
      </c>
      <c r="C264" s="4">
        <v>901</v>
      </c>
      <c r="D264" s="23" t="s">
        <v>284</v>
      </c>
      <c r="E264" s="23" t="s">
        <v>290</v>
      </c>
      <c r="F264" s="23" t="s">
        <v>292</v>
      </c>
      <c r="G264" s="24">
        <v>34076.1</v>
      </c>
      <c r="H264" s="24">
        <v>34076.1</v>
      </c>
      <c r="I264" s="25">
        <f>H264*100/G264</f>
        <v>100</v>
      </c>
    </row>
    <row r="265" spans="1:9" ht="26.4" outlineLevel="2" x14ac:dyDescent="0.25">
      <c r="A265" s="4">
        <v>253</v>
      </c>
      <c r="B265" s="81" t="s">
        <v>293</v>
      </c>
      <c r="C265" s="4">
        <v>901</v>
      </c>
      <c r="D265" s="23" t="s">
        <v>284</v>
      </c>
      <c r="E265" s="23" t="s">
        <v>294</v>
      </c>
      <c r="F265" s="23"/>
      <c r="G265" s="24">
        <f>G266+G267</f>
        <v>3434.3999999999996</v>
      </c>
      <c r="H265" s="24">
        <f t="shared" ref="H265" si="128">H266+H267</f>
        <v>3274.1</v>
      </c>
      <c r="I265" s="25">
        <f>H265/G265*100</f>
        <v>95.332518052643849</v>
      </c>
    </row>
    <row r="266" spans="1:9" outlineLevel="2" x14ac:dyDescent="0.25">
      <c r="A266" s="4">
        <v>254</v>
      </c>
      <c r="B266" s="22" t="s">
        <v>31</v>
      </c>
      <c r="C266" s="4">
        <v>901</v>
      </c>
      <c r="D266" s="23" t="s">
        <v>284</v>
      </c>
      <c r="E266" s="23" t="s">
        <v>294</v>
      </c>
      <c r="F266" s="23" t="s">
        <v>32</v>
      </c>
      <c r="G266" s="24">
        <v>248.2</v>
      </c>
      <c r="H266" s="24">
        <v>248.2</v>
      </c>
      <c r="I266" s="25">
        <f t="shared" ref="I266:I267" si="129">H266*100/G266</f>
        <v>100</v>
      </c>
    </row>
    <row r="267" spans="1:9" ht="39.6" outlineLevel="2" x14ac:dyDescent="0.25">
      <c r="A267" s="4">
        <v>255</v>
      </c>
      <c r="B267" s="32" t="s">
        <v>204</v>
      </c>
      <c r="C267" s="4">
        <v>901</v>
      </c>
      <c r="D267" s="23" t="s">
        <v>284</v>
      </c>
      <c r="E267" s="23" t="s">
        <v>294</v>
      </c>
      <c r="F267" s="23" t="s">
        <v>205</v>
      </c>
      <c r="G267" s="24">
        <v>3186.2</v>
      </c>
      <c r="H267" s="24">
        <v>3025.9</v>
      </c>
      <c r="I267" s="25">
        <f t="shared" si="129"/>
        <v>94.968928504174258</v>
      </c>
    </row>
    <row r="268" spans="1:9" outlineLevel="2" x14ac:dyDescent="0.25">
      <c r="A268" s="4">
        <v>256</v>
      </c>
      <c r="B268" s="81" t="s">
        <v>295</v>
      </c>
      <c r="C268" s="4">
        <v>901</v>
      </c>
      <c r="D268" s="23" t="s">
        <v>284</v>
      </c>
      <c r="E268" s="23" t="s">
        <v>296</v>
      </c>
      <c r="F268" s="23"/>
      <c r="G268" s="24">
        <f>G269</f>
        <v>22184.3</v>
      </c>
      <c r="H268" s="24">
        <f t="shared" ref="H268" si="130">H269</f>
        <v>22184.3</v>
      </c>
      <c r="I268" s="25">
        <f>H268/G268*100</f>
        <v>100</v>
      </c>
    </row>
    <row r="269" spans="1:9" ht="26.4" outlineLevel="2" x14ac:dyDescent="0.25">
      <c r="A269" s="4">
        <v>257</v>
      </c>
      <c r="B269" s="26" t="s">
        <v>228</v>
      </c>
      <c r="C269" s="4">
        <v>901</v>
      </c>
      <c r="D269" s="23" t="s">
        <v>284</v>
      </c>
      <c r="E269" s="23" t="s">
        <v>296</v>
      </c>
      <c r="F269" s="23" t="s">
        <v>229</v>
      </c>
      <c r="G269" s="24">
        <v>22184.3</v>
      </c>
      <c r="H269" s="24">
        <v>22184.3</v>
      </c>
      <c r="I269" s="25">
        <f>H269*100/G269</f>
        <v>100</v>
      </c>
    </row>
    <row r="270" spans="1:9" ht="24" outlineLevel="2" x14ac:dyDescent="0.25">
      <c r="A270" s="4">
        <v>258</v>
      </c>
      <c r="B270" s="82" t="s">
        <v>297</v>
      </c>
      <c r="C270" s="4">
        <v>901</v>
      </c>
      <c r="D270" s="23" t="s">
        <v>284</v>
      </c>
      <c r="E270" s="23" t="s">
        <v>298</v>
      </c>
      <c r="F270" s="23"/>
      <c r="G270" s="24">
        <f>G271</f>
        <v>148400.6</v>
      </c>
      <c r="H270" s="24">
        <f t="shared" ref="H270" si="131">H271</f>
        <v>6198.2</v>
      </c>
      <c r="I270" s="25">
        <f>H270/G270*100</f>
        <v>4.1766677493217674</v>
      </c>
    </row>
    <row r="271" spans="1:9" ht="26.4" outlineLevel="2" x14ac:dyDescent="0.25">
      <c r="A271" s="4">
        <v>259</v>
      </c>
      <c r="B271" s="26" t="s">
        <v>228</v>
      </c>
      <c r="C271" s="4">
        <v>901</v>
      </c>
      <c r="D271" s="23" t="s">
        <v>284</v>
      </c>
      <c r="E271" s="23" t="s">
        <v>298</v>
      </c>
      <c r="F271" s="23" t="s">
        <v>229</v>
      </c>
      <c r="G271" s="24">
        <v>148400.6</v>
      </c>
      <c r="H271" s="24">
        <v>6198.2</v>
      </c>
      <c r="I271" s="25">
        <f>H271*100/G271</f>
        <v>4.1766677493217683</v>
      </c>
    </row>
    <row r="272" spans="1:9" ht="24" outlineLevel="2" x14ac:dyDescent="0.25">
      <c r="A272" s="4">
        <v>260</v>
      </c>
      <c r="B272" s="82" t="s">
        <v>299</v>
      </c>
      <c r="C272" s="4">
        <v>901</v>
      </c>
      <c r="D272" s="23" t="s">
        <v>284</v>
      </c>
      <c r="E272" s="23" t="s">
        <v>300</v>
      </c>
      <c r="F272" s="23"/>
      <c r="G272" s="24">
        <f>G273</f>
        <v>200461.7</v>
      </c>
      <c r="H272" s="24">
        <f t="shared" ref="H272" si="132">H273</f>
        <v>8397.5</v>
      </c>
      <c r="I272" s="25">
        <f>H272/G272*100</f>
        <v>4.1890795099512772</v>
      </c>
    </row>
    <row r="273" spans="1:9" ht="26.4" outlineLevel="2" x14ac:dyDescent="0.25">
      <c r="A273" s="4">
        <v>261</v>
      </c>
      <c r="B273" s="26" t="s">
        <v>228</v>
      </c>
      <c r="C273" s="4">
        <v>901</v>
      </c>
      <c r="D273" s="23" t="s">
        <v>284</v>
      </c>
      <c r="E273" s="23" t="s">
        <v>300</v>
      </c>
      <c r="F273" s="23" t="s">
        <v>229</v>
      </c>
      <c r="G273" s="24">
        <v>200461.7</v>
      </c>
      <c r="H273" s="24">
        <v>8397.5</v>
      </c>
      <c r="I273" s="25">
        <f>H273*100/G273</f>
        <v>4.1890795099512772</v>
      </c>
    </row>
    <row r="274" spans="1:9" ht="52.8" outlineLevel="2" x14ac:dyDescent="0.25">
      <c r="A274" s="4">
        <v>262</v>
      </c>
      <c r="B274" s="26" t="s">
        <v>301</v>
      </c>
      <c r="C274" s="4">
        <v>901</v>
      </c>
      <c r="D274" s="23" t="s">
        <v>284</v>
      </c>
      <c r="E274" s="23" t="s">
        <v>302</v>
      </c>
      <c r="F274" s="23"/>
      <c r="G274" s="24">
        <f>G275</f>
        <v>39.5</v>
      </c>
      <c r="H274" s="24">
        <f t="shared" ref="H274" si="133">H275</f>
        <v>39.5</v>
      </c>
      <c r="I274" s="25">
        <f>H274/G274*100</f>
        <v>100</v>
      </c>
    </row>
    <row r="275" spans="1:9" ht="39.6" outlineLevel="2" x14ac:dyDescent="0.25">
      <c r="A275" s="4">
        <v>263</v>
      </c>
      <c r="B275" s="27" t="s">
        <v>291</v>
      </c>
      <c r="C275" s="4">
        <v>901</v>
      </c>
      <c r="D275" s="23" t="s">
        <v>284</v>
      </c>
      <c r="E275" s="23" t="s">
        <v>302</v>
      </c>
      <c r="F275" s="23" t="s">
        <v>292</v>
      </c>
      <c r="G275" s="24">
        <v>39.5</v>
      </c>
      <c r="H275" s="24">
        <v>39.5</v>
      </c>
      <c r="I275" s="25">
        <f>H275*100/G275</f>
        <v>100</v>
      </c>
    </row>
    <row r="276" spans="1:9" ht="26.4" outlineLevel="2" x14ac:dyDescent="0.25">
      <c r="A276" s="4">
        <v>264</v>
      </c>
      <c r="B276" s="27" t="s">
        <v>303</v>
      </c>
      <c r="C276" s="4">
        <v>901</v>
      </c>
      <c r="D276" s="23" t="s">
        <v>284</v>
      </c>
      <c r="E276" s="23" t="s">
        <v>304</v>
      </c>
      <c r="F276" s="23"/>
      <c r="G276" s="24">
        <f>G277</f>
        <v>12911.2</v>
      </c>
      <c r="H276" s="24">
        <f t="shared" ref="H276" si="134">H277</f>
        <v>12911.2</v>
      </c>
      <c r="I276" s="25">
        <f>H276/G276*100</f>
        <v>100</v>
      </c>
    </row>
    <row r="277" spans="1:9" ht="39.6" outlineLevel="2" x14ac:dyDescent="0.25">
      <c r="A277" s="4">
        <v>265</v>
      </c>
      <c r="B277" s="32" t="s">
        <v>132</v>
      </c>
      <c r="C277" s="4">
        <v>901</v>
      </c>
      <c r="D277" s="23" t="s">
        <v>284</v>
      </c>
      <c r="E277" s="23" t="s">
        <v>304</v>
      </c>
      <c r="F277" s="23" t="s">
        <v>133</v>
      </c>
      <c r="G277" s="24">
        <v>12911.2</v>
      </c>
      <c r="H277" s="24">
        <v>12911.2</v>
      </c>
      <c r="I277" s="25">
        <f>H277*100/G277</f>
        <v>100</v>
      </c>
    </row>
    <row r="278" spans="1:9" ht="13.8" outlineLevel="2" x14ac:dyDescent="0.3">
      <c r="A278" s="4">
        <v>266</v>
      </c>
      <c r="B278" s="70" t="s">
        <v>305</v>
      </c>
      <c r="C278" s="71">
        <v>901</v>
      </c>
      <c r="D278" s="60" t="s">
        <v>284</v>
      </c>
      <c r="E278" s="60" t="s">
        <v>306</v>
      </c>
      <c r="F278" s="23"/>
      <c r="G278" s="50">
        <f>G279</f>
        <v>8000</v>
      </c>
      <c r="H278" s="50">
        <f t="shared" ref="H278:H279" si="135">H279</f>
        <v>8000</v>
      </c>
      <c r="I278" s="50">
        <f>H278*100/G278</f>
        <v>100</v>
      </c>
    </row>
    <row r="279" spans="1:9" ht="26.4" outlineLevel="2" x14ac:dyDescent="0.25">
      <c r="A279" s="4">
        <v>267</v>
      </c>
      <c r="B279" s="83" t="s">
        <v>307</v>
      </c>
      <c r="C279" s="39">
        <v>901</v>
      </c>
      <c r="D279" s="40" t="s">
        <v>284</v>
      </c>
      <c r="E279" s="40" t="s">
        <v>308</v>
      </c>
      <c r="F279" s="40"/>
      <c r="G279" s="24">
        <f>G280</f>
        <v>8000</v>
      </c>
      <c r="H279" s="24">
        <f t="shared" si="135"/>
        <v>8000</v>
      </c>
      <c r="I279" s="25">
        <f>H279/G279*100</f>
        <v>100</v>
      </c>
    </row>
    <row r="280" spans="1:9" ht="15" customHeight="1" outlineLevel="2" x14ac:dyDescent="0.25">
      <c r="A280" s="4">
        <v>268</v>
      </c>
      <c r="B280" s="26" t="s">
        <v>228</v>
      </c>
      <c r="C280" s="39">
        <v>901</v>
      </c>
      <c r="D280" s="40" t="s">
        <v>284</v>
      </c>
      <c r="E280" s="40" t="s">
        <v>308</v>
      </c>
      <c r="F280" s="40" t="s">
        <v>229</v>
      </c>
      <c r="G280" s="24">
        <v>8000</v>
      </c>
      <c r="H280" s="24">
        <v>8000</v>
      </c>
      <c r="I280" s="25">
        <f>H280*100/G280</f>
        <v>100</v>
      </c>
    </row>
    <row r="281" spans="1:9" ht="16.5" customHeight="1" outlineLevel="2" x14ac:dyDescent="0.3">
      <c r="A281" s="4">
        <v>269</v>
      </c>
      <c r="B281" s="70" t="s">
        <v>309</v>
      </c>
      <c r="C281" s="71">
        <v>901</v>
      </c>
      <c r="D281" s="60" t="s">
        <v>284</v>
      </c>
      <c r="E281" s="60" t="s">
        <v>310</v>
      </c>
      <c r="F281" s="60"/>
      <c r="G281" s="50">
        <f>G282</f>
        <v>775.6</v>
      </c>
      <c r="H281" s="50">
        <f t="shared" ref="H281:H282" si="136">H282</f>
        <v>775.6</v>
      </c>
      <c r="I281" s="50">
        <f>H281*100/G281</f>
        <v>100</v>
      </c>
    </row>
    <row r="282" spans="1:9" outlineLevel="2" x14ac:dyDescent="0.25">
      <c r="A282" s="4">
        <v>270</v>
      </c>
      <c r="B282" s="40" t="s">
        <v>311</v>
      </c>
      <c r="C282" s="39">
        <v>901</v>
      </c>
      <c r="D282" s="40" t="s">
        <v>284</v>
      </c>
      <c r="E282" s="40" t="s">
        <v>312</v>
      </c>
      <c r="F282" s="40"/>
      <c r="G282" s="24">
        <f>G283</f>
        <v>775.6</v>
      </c>
      <c r="H282" s="24">
        <f t="shared" si="136"/>
        <v>775.6</v>
      </c>
      <c r="I282" s="25">
        <f>H282/G282*100</f>
        <v>100</v>
      </c>
    </row>
    <row r="283" spans="1:9" ht="39.6" outlineLevel="2" x14ac:dyDescent="0.25">
      <c r="A283" s="4">
        <v>271</v>
      </c>
      <c r="B283" s="32" t="s">
        <v>132</v>
      </c>
      <c r="C283" s="39">
        <v>901</v>
      </c>
      <c r="D283" s="40" t="s">
        <v>284</v>
      </c>
      <c r="E283" s="40" t="s">
        <v>312</v>
      </c>
      <c r="F283" s="40" t="s">
        <v>133</v>
      </c>
      <c r="G283" s="24">
        <v>775.6</v>
      </c>
      <c r="H283" s="24">
        <v>775.6</v>
      </c>
      <c r="I283" s="25">
        <f>H283*100/G283</f>
        <v>100</v>
      </c>
    </row>
    <row r="284" spans="1:9" outlineLevel="1" x14ac:dyDescent="0.25">
      <c r="A284" s="4">
        <v>272</v>
      </c>
      <c r="B284" s="18" t="s">
        <v>21</v>
      </c>
      <c r="C284" s="19">
        <v>901</v>
      </c>
      <c r="D284" s="20" t="s">
        <v>284</v>
      </c>
      <c r="E284" s="20" t="s">
        <v>22</v>
      </c>
      <c r="F284" s="20"/>
      <c r="G284" s="21">
        <f>G285+G294+G296+G289+G287+G298+G291</f>
        <v>26644.9</v>
      </c>
      <c r="H284" s="21">
        <f t="shared" ref="H284" si="137">H285+H294+H296+H289+H287+H298+H291</f>
        <v>3480.2</v>
      </c>
      <c r="I284" s="21">
        <f>H284*100/G284</f>
        <v>13.061411377036505</v>
      </c>
    </row>
    <row r="285" spans="1:9" outlineLevel="2" x14ac:dyDescent="0.25">
      <c r="A285" s="4">
        <v>273</v>
      </c>
      <c r="B285" s="84" t="s">
        <v>313</v>
      </c>
      <c r="C285" s="4">
        <v>901</v>
      </c>
      <c r="D285" s="23" t="s">
        <v>284</v>
      </c>
      <c r="E285" s="23" t="s">
        <v>314</v>
      </c>
      <c r="F285" s="23"/>
      <c r="G285" s="24">
        <f>G286</f>
        <v>2774.4</v>
      </c>
      <c r="H285" s="24">
        <f t="shared" ref="H285" si="138">H286</f>
        <v>2672.4</v>
      </c>
      <c r="I285" s="25">
        <f>H285/G285*100</f>
        <v>96.32352941176471</v>
      </c>
    </row>
    <row r="286" spans="1:9" outlineLevel="1" x14ac:dyDescent="0.25">
      <c r="A286" s="4">
        <v>274</v>
      </c>
      <c r="B286" s="22" t="s">
        <v>31</v>
      </c>
      <c r="C286" s="4">
        <v>901</v>
      </c>
      <c r="D286" s="23" t="s">
        <v>284</v>
      </c>
      <c r="E286" s="23" t="s">
        <v>314</v>
      </c>
      <c r="F286" s="23" t="s">
        <v>32</v>
      </c>
      <c r="G286" s="24">
        <v>2774.4</v>
      </c>
      <c r="H286" s="24">
        <v>2672.4</v>
      </c>
      <c r="I286" s="25">
        <f>H286*100/G286</f>
        <v>96.323529411764696</v>
      </c>
    </row>
    <row r="287" spans="1:9" outlineLevel="1" x14ac:dyDescent="0.25">
      <c r="A287" s="4">
        <v>275</v>
      </c>
      <c r="B287" s="22" t="s">
        <v>315</v>
      </c>
      <c r="C287" s="4">
        <v>901</v>
      </c>
      <c r="D287" s="23" t="s">
        <v>284</v>
      </c>
      <c r="E287" s="23" t="s">
        <v>316</v>
      </c>
      <c r="F287" s="23"/>
      <c r="G287" s="24">
        <f>G288</f>
        <v>300</v>
      </c>
      <c r="H287" s="24">
        <f t="shared" ref="H287" si="139">H288</f>
        <v>300</v>
      </c>
      <c r="I287" s="25">
        <f>H287/G287*100</f>
        <v>100</v>
      </c>
    </row>
    <row r="288" spans="1:9" outlineLevel="1" x14ac:dyDescent="0.25">
      <c r="A288" s="4">
        <v>276</v>
      </c>
      <c r="B288" s="22" t="s">
        <v>31</v>
      </c>
      <c r="C288" s="4">
        <v>901</v>
      </c>
      <c r="D288" s="23" t="s">
        <v>284</v>
      </c>
      <c r="E288" s="23" t="s">
        <v>316</v>
      </c>
      <c r="F288" s="23" t="s">
        <v>32</v>
      </c>
      <c r="G288" s="24">
        <v>300</v>
      </c>
      <c r="H288" s="24">
        <v>300</v>
      </c>
      <c r="I288" s="25">
        <f>H288*100/G288</f>
        <v>100</v>
      </c>
    </row>
    <row r="289" spans="1:9" outlineLevel="1" x14ac:dyDescent="0.25">
      <c r="A289" s="4">
        <v>277</v>
      </c>
      <c r="B289" s="32" t="s">
        <v>317</v>
      </c>
      <c r="C289" s="39">
        <v>901</v>
      </c>
      <c r="D289" s="40" t="s">
        <v>284</v>
      </c>
      <c r="E289" s="40" t="s">
        <v>318</v>
      </c>
      <c r="F289" s="40"/>
      <c r="G289" s="24">
        <f>G290</f>
        <v>80</v>
      </c>
      <c r="H289" s="24">
        <f t="shared" ref="H289" si="140">H290</f>
        <v>80</v>
      </c>
      <c r="I289" s="25">
        <f>H289/G289*100</f>
        <v>100</v>
      </c>
    </row>
    <row r="290" spans="1:9" outlineLevel="1" x14ac:dyDescent="0.25">
      <c r="A290" s="4">
        <v>278</v>
      </c>
      <c r="B290" s="32" t="s">
        <v>31</v>
      </c>
      <c r="C290" s="39">
        <v>901</v>
      </c>
      <c r="D290" s="40" t="s">
        <v>284</v>
      </c>
      <c r="E290" s="40" t="s">
        <v>318</v>
      </c>
      <c r="F290" s="40" t="s">
        <v>32</v>
      </c>
      <c r="G290" s="24">
        <v>80</v>
      </c>
      <c r="H290" s="24">
        <v>80</v>
      </c>
      <c r="I290" s="25">
        <f>H290*100/G290</f>
        <v>100</v>
      </c>
    </row>
    <row r="291" spans="1:9" outlineLevel="1" x14ac:dyDescent="0.25">
      <c r="A291" s="4">
        <v>279</v>
      </c>
      <c r="B291" s="22" t="s">
        <v>319</v>
      </c>
      <c r="C291" s="39">
        <v>901</v>
      </c>
      <c r="D291" s="40" t="s">
        <v>284</v>
      </c>
      <c r="E291" s="40" t="s">
        <v>320</v>
      </c>
      <c r="F291" s="40"/>
      <c r="G291" s="24">
        <f>SUM(G292:G293)</f>
        <v>341.1</v>
      </c>
      <c r="H291" s="24">
        <f t="shared" ref="H291" si="141">SUM(H292:H293)</f>
        <v>341.1</v>
      </c>
      <c r="I291" s="25">
        <f>H291/G291*100</f>
        <v>100</v>
      </c>
    </row>
    <row r="292" spans="1:9" outlineLevel="1" x14ac:dyDescent="0.25">
      <c r="A292" s="4">
        <v>280</v>
      </c>
      <c r="B292" s="32" t="s">
        <v>31</v>
      </c>
      <c r="C292" s="39">
        <v>901</v>
      </c>
      <c r="D292" s="40" t="s">
        <v>284</v>
      </c>
      <c r="E292" s="40" t="s">
        <v>320</v>
      </c>
      <c r="F292" s="40" t="s">
        <v>32</v>
      </c>
      <c r="G292" s="24">
        <v>80.5</v>
      </c>
      <c r="H292" s="24">
        <v>80.5</v>
      </c>
      <c r="I292" s="25">
        <f t="shared" ref="I292:I293" si="142">H292*100/G292</f>
        <v>100</v>
      </c>
    </row>
    <row r="293" spans="1:9" ht="39.6" outlineLevel="1" x14ac:dyDescent="0.25">
      <c r="A293" s="4">
        <v>281</v>
      </c>
      <c r="B293" s="32" t="s">
        <v>132</v>
      </c>
      <c r="C293" s="39">
        <v>901</v>
      </c>
      <c r="D293" s="40" t="s">
        <v>284</v>
      </c>
      <c r="E293" s="40" t="s">
        <v>320</v>
      </c>
      <c r="F293" s="40" t="s">
        <v>133</v>
      </c>
      <c r="G293" s="24">
        <v>260.60000000000002</v>
      </c>
      <c r="H293" s="24">
        <v>260.60000000000002</v>
      </c>
      <c r="I293" s="25">
        <f t="shared" si="142"/>
        <v>100</v>
      </c>
    </row>
    <row r="294" spans="1:9" outlineLevel="1" x14ac:dyDescent="0.25">
      <c r="A294" s="4">
        <v>282</v>
      </c>
      <c r="B294" s="32" t="s">
        <v>321</v>
      </c>
      <c r="C294" s="39">
        <v>901</v>
      </c>
      <c r="D294" s="40" t="s">
        <v>284</v>
      </c>
      <c r="E294" s="40" t="s">
        <v>322</v>
      </c>
      <c r="F294" s="40"/>
      <c r="G294" s="24">
        <f>G295</f>
        <v>6528.3</v>
      </c>
      <c r="H294" s="24">
        <f t="shared" ref="H294" si="143">H295</f>
        <v>0</v>
      </c>
      <c r="I294" s="25">
        <f>H294/G294*100</f>
        <v>0</v>
      </c>
    </row>
    <row r="295" spans="1:9" ht="39.6" outlineLevel="1" x14ac:dyDescent="0.25">
      <c r="A295" s="4">
        <v>283</v>
      </c>
      <c r="B295" s="32" t="s">
        <v>132</v>
      </c>
      <c r="C295" s="39">
        <v>901</v>
      </c>
      <c r="D295" s="40" t="s">
        <v>284</v>
      </c>
      <c r="E295" s="40" t="s">
        <v>322</v>
      </c>
      <c r="F295" s="23" t="s">
        <v>133</v>
      </c>
      <c r="G295" s="24">
        <v>6528.3</v>
      </c>
      <c r="H295" s="24">
        <v>0</v>
      </c>
      <c r="I295" s="25">
        <f>H295*100/G295</f>
        <v>0</v>
      </c>
    </row>
    <row r="296" spans="1:9" outlineLevel="1" x14ac:dyDescent="0.25">
      <c r="A296" s="4">
        <v>284</v>
      </c>
      <c r="B296" s="32" t="s">
        <v>323</v>
      </c>
      <c r="C296" s="39">
        <v>901</v>
      </c>
      <c r="D296" s="40" t="s">
        <v>284</v>
      </c>
      <c r="E296" s="40" t="s">
        <v>324</v>
      </c>
      <c r="F296" s="23"/>
      <c r="G296" s="24">
        <f>G297</f>
        <v>16534.400000000001</v>
      </c>
      <c r="H296" s="24">
        <f t="shared" ref="H296" si="144">H297</f>
        <v>0</v>
      </c>
      <c r="I296" s="25">
        <f>H296/G296*100</f>
        <v>0</v>
      </c>
    </row>
    <row r="297" spans="1:9" ht="39.6" outlineLevel="1" x14ac:dyDescent="0.25">
      <c r="A297" s="4">
        <v>285</v>
      </c>
      <c r="B297" s="32" t="s">
        <v>132</v>
      </c>
      <c r="C297" s="39">
        <v>901</v>
      </c>
      <c r="D297" s="40" t="s">
        <v>284</v>
      </c>
      <c r="E297" s="40" t="s">
        <v>324</v>
      </c>
      <c r="F297" s="23" t="s">
        <v>133</v>
      </c>
      <c r="G297" s="24">
        <v>16534.400000000001</v>
      </c>
      <c r="H297" s="24">
        <v>0</v>
      </c>
      <c r="I297" s="25">
        <f>H297*100/G297</f>
        <v>0</v>
      </c>
    </row>
    <row r="298" spans="1:9" ht="26.4" outlineLevel="1" x14ac:dyDescent="0.25">
      <c r="A298" s="4">
        <v>286</v>
      </c>
      <c r="B298" s="32" t="s">
        <v>325</v>
      </c>
      <c r="C298" s="39">
        <v>901</v>
      </c>
      <c r="D298" s="40" t="s">
        <v>284</v>
      </c>
      <c r="E298" s="40" t="s">
        <v>326</v>
      </c>
      <c r="F298" s="23"/>
      <c r="G298" s="24">
        <f>G299</f>
        <v>86.7</v>
      </c>
      <c r="H298" s="24">
        <f t="shared" ref="H298" si="145">H299</f>
        <v>86.7</v>
      </c>
      <c r="I298" s="25">
        <f>H298/G298*100</f>
        <v>100</v>
      </c>
    </row>
    <row r="299" spans="1:9" outlineLevel="1" x14ac:dyDescent="0.25">
      <c r="A299" s="4">
        <v>287</v>
      </c>
      <c r="B299" s="32" t="s">
        <v>31</v>
      </c>
      <c r="C299" s="39">
        <v>901</v>
      </c>
      <c r="D299" s="40" t="s">
        <v>284</v>
      </c>
      <c r="E299" s="40" t="s">
        <v>326</v>
      </c>
      <c r="F299" s="23" t="s">
        <v>32</v>
      </c>
      <c r="G299" s="24">
        <v>86.7</v>
      </c>
      <c r="H299" s="24">
        <v>86.7</v>
      </c>
      <c r="I299" s="25">
        <f>H299*100/G299</f>
        <v>100</v>
      </c>
    </row>
    <row r="300" spans="1:9" outlineLevel="1" x14ac:dyDescent="0.25">
      <c r="A300" s="4">
        <v>288</v>
      </c>
      <c r="B300" s="14" t="s">
        <v>327</v>
      </c>
      <c r="C300" s="15">
        <v>901</v>
      </c>
      <c r="D300" s="16" t="s">
        <v>328</v>
      </c>
      <c r="E300" s="16"/>
      <c r="F300" s="16"/>
      <c r="G300" s="17">
        <f>G301+G313+G317+G330</f>
        <v>112135.99999999999</v>
      </c>
      <c r="H300" s="17">
        <f t="shared" ref="H300" si="146">H301+H313+H317+H330</f>
        <v>108841.90000000001</v>
      </c>
      <c r="I300" s="35">
        <f>H300/G300*100</f>
        <v>97.062406363701243</v>
      </c>
    </row>
    <row r="301" spans="1:9" ht="26.4" outlineLevel="1" x14ac:dyDescent="0.25">
      <c r="A301" s="4">
        <v>289</v>
      </c>
      <c r="B301" s="64" t="s">
        <v>184</v>
      </c>
      <c r="C301" s="19">
        <v>901</v>
      </c>
      <c r="D301" s="20" t="s">
        <v>328</v>
      </c>
      <c r="E301" s="20" t="s">
        <v>185</v>
      </c>
      <c r="F301" s="20"/>
      <c r="G301" s="21">
        <f>G302</f>
        <v>58090.899999999994</v>
      </c>
      <c r="H301" s="21">
        <f t="shared" ref="H301" si="147">H302</f>
        <v>55132.4</v>
      </c>
      <c r="I301" s="21">
        <f>H301*100/G301</f>
        <v>94.907119703774612</v>
      </c>
    </row>
    <row r="302" spans="1:9" ht="27.6" outlineLevel="1" x14ac:dyDescent="0.3">
      <c r="A302" s="4">
        <v>290</v>
      </c>
      <c r="B302" s="69" t="s">
        <v>186</v>
      </c>
      <c r="C302" s="48">
        <v>901</v>
      </c>
      <c r="D302" s="49" t="s">
        <v>328</v>
      </c>
      <c r="E302" s="49" t="s">
        <v>187</v>
      </c>
      <c r="F302" s="49"/>
      <c r="G302" s="50">
        <f>G303+G305+G307+G309+G311</f>
        <v>58090.899999999994</v>
      </c>
      <c r="H302" s="50">
        <f t="shared" ref="H302" si="148">H303+H305+H307+H309+H311</f>
        <v>55132.4</v>
      </c>
      <c r="I302" s="50">
        <f>H302*100/G302</f>
        <v>94.907119703774612</v>
      </c>
    </row>
    <row r="303" spans="1:9" outlineLevel="1" x14ac:dyDescent="0.25">
      <c r="A303" s="4">
        <v>291</v>
      </c>
      <c r="B303" s="73" t="s">
        <v>329</v>
      </c>
      <c r="C303" s="4">
        <v>901</v>
      </c>
      <c r="D303" s="23" t="s">
        <v>328</v>
      </c>
      <c r="E303" s="23" t="s">
        <v>330</v>
      </c>
      <c r="F303" s="23"/>
      <c r="G303" s="24">
        <f>G304</f>
        <v>4014.8</v>
      </c>
      <c r="H303" s="24">
        <f t="shared" ref="H303" si="149">H304</f>
        <v>3797.5</v>
      </c>
      <c r="I303" s="25">
        <f>H303/G303*100</f>
        <v>94.587526153233043</v>
      </c>
    </row>
    <row r="304" spans="1:9" outlineLevel="2" x14ac:dyDescent="0.25">
      <c r="A304" s="4">
        <v>292</v>
      </c>
      <c r="B304" s="22" t="s">
        <v>31</v>
      </c>
      <c r="C304" s="4">
        <v>901</v>
      </c>
      <c r="D304" s="23" t="s">
        <v>328</v>
      </c>
      <c r="E304" s="23" t="s">
        <v>330</v>
      </c>
      <c r="F304" s="23" t="s">
        <v>32</v>
      </c>
      <c r="G304" s="24">
        <v>4014.8</v>
      </c>
      <c r="H304" s="24">
        <v>3797.5</v>
      </c>
      <c r="I304" s="25">
        <f>H304*100/G304</f>
        <v>94.587526153233028</v>
      </c>
    </row>
    <row r="305" spans="1:9" outlineLevel="2" x14ac:dyDescent="0.25">
      <c r="A305" s="4">
        <v>293</v>
      </c>
      <c r="B305" s="73" t="s">
        <v>331</v>
      </c>
      <c r="C305" s="4">
        <v>901</v>
      </c>
      <c r="D305" s="23" t="s">
        <v>328</v>
      </c>
      <c r="E305" s="23" t="s">
        <v>332</v>
      </c>
      <c r="F305" s="23"/>
      <c r="G305" s="24">
        <f>G306</f>
        <v>8894.4</v>
      </c>
      <c r="H305" s="24">
        <f t="shared" ref="H305" si="150">H306</f>
        <v>8450.5</v>
      </c>
      <c r="I305" s="25">
        <f>H305/G305*100</f>
        <v>95.009219284043894</v>
      </c>
    </row>
    <row r="306" spans="1:9" outlineLevel="2" x14ac:dyDescent="0.25">
      <c r="A306" s="4">
        <v>294</v>
      </c>
      <c r="B306" s="22" t="s">
        <v>31</v>
      </c>
      <c r="C306" s="4">
        <v>901</v>
      </c>
      <c r="D306" s="23" t="s">
        <v>328</v>
      </c>
      <c r="E306" s="23" t="s">
        <v>332</v>
      </c>
      <c r="F306" s="23" t="s">
        <v>32</v>
      </c>
      <c r="G306" s="24">
        <v>8894.4</v>
      </c>
      <c r="H306" s="24">
        <v>8450.5</v>
      </c>
      <c r="I306" s="25">
        <f>H306*100/G306</f>
        <v>95.009219284043894</v>
      </c>
    </row>
    <row r="307" spans="1:9" outlineLevel="2" x14ac:dyDescent="0.25">
      <c r="A307" s="4">
        <v>295</v>
      </c>
      <c r="B307" s="73" t="s">
        <v>333</v>
      </c>
      <c r="C307" s="4">
        <v>901</v>
      </c>
      <c r="D307" s="23" t="s">
        <v>328</v>
      </c>
      <c r="E307" s="23" t="s">
        <v>334</v>
      </c>
      <c r="F307" s="23"/>
      <c r="G307" s="24">
        <f>G308</f>
        <v>13461.4</v>
      </c>
      <c r="H307" s="24">
        <f t="shared" ref="H307" si="151">H308</f>
        <v>11999.3</v>
      </c>
      <c r="I307" s="25">
        <f>H307/G307*100</f>
        <v>89.13857399676111</v>
      </c>
    </row>
    <row r="308" spans="1:9" outlineLevel="2" x14ac:dyDescent="0.25">
      <c r="A308" s="4">
        <v>296</v>
      </c>
      <c r="B308" s="22" t="s">
        <v>72</v>
      </c>
      <c r="C308" s="4">
        <v>901</v>
      </c>
      <c r="D308" s="23" t="s">
        <v>328</v>
      </c>
      <c r="E308" s="23" t="s">
        <v>334</v>
      </c>
      <c r="F308" s="23" t="s">
        <v>73</v>
      </c>
      <c r="G308" s="24">
        <v>13461.4</v>
      </c>
      <c r="H308" s="24">
        <v>11999.3</v>
      </c>
      <c r="I308" s="25">
        <f>H308*100/G308</f>
        <v>89.13857399676111</v>
      </c>
    </row>
    <row r="309" spans="1:9" outlineLevel="2" x14ac:dyDescent="0.25">
      <c r="A309" s="4">
        <v>297</v>
      </c>
      <c r="B309" s="73" t="s">
        <v>335</v>
      </c>
      <c r="C309" s="4">
        <v>901</v>
      </c>
      <c r="D309" s="23" t="s">
        <v>328</v>
      </c>
      <c r="E309" s="23" t="s">
        <v>336</v>
      </c>
      <c r="F309" s="23"/>
      <c r="G309" s="24">
        <f>G310</f>
        <v>18901.099999999999</v>
      </c>
      <c r="H309" s="24">
        <f t="shared" ref="H309" si="152">H310</f>
        <v>18256.7</v>
      </c>
      <c r="I309" s="25">
        <f>H309/G309*100</f>
        <v>96.590674616821261</v>
      </c>
    </row>
    <row r="310" spans="1:9" outlineLevel="2" x14ac:dyDescent="0.25">
      <c r="A310" s="4">
        <v>298</v>
      </c>
      <c r="B310" s="22" t="s">
        <v>31</v>
      </c>
      <c r="C310" s="4">
        <v>901</v>
      </c>
      <c r="D310" s="23" t="s">
        <v>328</v>
      </c>
      <c r="E310" s="23" t="s">
        <v>336</v>
      </c>
      <c r="F310" s="23" t="s">
        <v>32</v>
      </c>
      <c r="G310" s="24">
        <v>18901.099999999999</v>
      </c>
      <c r="H310" s="24">
        <v>18256.7</v>
      </c>
      <c r="I310" s="25">
        <f>H310*100/G310</f>
        <v>96.590674616821246</v>
      </c>
    </row>
    <row r="311" spans="1:9" ht="52.8" outlineLevel="2" x14ac:dyDescent="0.25">
      <c r="A311" s="4">
        <v>299</v>
      </c>
      <c r="B311" s="22" t="s">
        <v>337</v>
      </c>
      <c r="C311" s="4">
        <v>901</v>
      </c>
      <c r="D311" s="23" t="s">
        <v>328</v>
      </c>
      <c r="E311" s="23" t="s">
        <v>338</v>
      </c>
      <c r="F311" s="23"/>
      <c r="G311" s="24">
        <f>G312</f>
        <v>12819.2</v>
      </c>
      <c r="H311" s="24">
        <f t="shared" ref="H311" si="153">H312</f>
        <v>12628.4</v>
      </c>
      <c r="I311" s="25">
        <f>H311/G311*100</f>
        <v>98.511607588617068</v>
      </c>
    </row>
    <row r="312" spans="1:9" outlineLevel="2" x14ac:dyDescent="0.25">
      <c r="A312" s="4">
        <v>300</v>
      </c>
      <c r="B312" s="22" t="s">
        <v>31</v>
      </c>
      <c r="C312" s="4">
        <v>901</v>
      </c>
      <c r="D312" s="23" t="s">
        <v>328</v>
      </c>
      <c r="E312" s="23" t="s">
        <v>338</v>
      </c>
      <c r="F312" s="23" t="s">
        <v>32</v>
      </c>
      <c r="G312" s="24">
        <v>12819.2</v>
      </c>
      <c r="H312" s="24">
        <v>12628.4</v>
      </c>
      <c r="I312" s="25">
        <f>H312*100/G312</f>
        <v>98.511607588617068</v>
      </c>
    </row>
    <row r="313" spans="1:9" ht="26.4" outlineLevel="2" x14ac:dyDescent="0.25">
      <c r="A313" s="4">
        <v>301</v>
      </c>
      <c r="B313" s="46" t="s">
        <v>134</v>
      </c>
      <c r="C313" s="36">
        <v>901</v>
      </c>
      <c r="D313" s="37" t="s">
        <v>328</v>
      </c>
      <c r="E313" s="37" t="s">
        <v>135</v>
      </c>
      <c r="F313" s="37"/>
      <c r="G313" s="38">
        <f>G314</f>
        <v>280.7</v>
      </c>
      <c r="H313" s="38">
        <f t="shared" ref="H313:I315" si="154">H314</f>
        <v>280.7</v>
      </c>
      <c r="I313" s="21">
        <f>H313*100/G313</f>
        <v>100</v>
      </c>
    </row>
    <row r="314" spans="1:9" ht="27.6" outlineLevel="2" x14ac:dyDescent="0.3">
      <c r="A314" s="4">
        <v>302</v>
      </c>
      <c r="B314" s="47" t="s">
        <v>136</v>
      </c>
      <c r="C314" s="71">
        <v>901</v>
      </c>
      <c r="D314" s="60" t="s">
        <v>328</v>
      </c>
      <c r="E314" s="60" t="s">
        <v>137</v>
      </c>
      <c r="F314" s="60"/>
      <c r="G314" s="72">
        <f>G315</f>
        <v>280.7</v>
      </c>
      <c r="H314" s="72">
        <f t="shared" si="154"/>
        <v>280.7</v>
      </c>
      <c r="I314" s="72">
        <f t="shared" si="154"/>
        <v>100</v>
      </c>
    </row>
    <row r="315" spans="1:9" outlineLevel="2" x14ac:dyDescent="0.25">
      <c r="A315" s="4">
        <v>303</v>
      </c>
      <c r="B315" s="32" t="s">
        <v>339</v>
      </c>
      <c r="C315" s="39">
        <v>901</v>
      </c>
      <c r="D315" s="40" t="s">
        <v>328</v>
      </c>
      <c r="E315" s="40" t="s">
        <v>340</v>
      </c>
      <c r="F315" s="40"/>
      <c r="G315" s="25">
        <f>G316</f>
        <v>280.7</v>
      </c>
      <c r="H315" s="25">
        <f t="shared" si="154"/>
        <v>280.7</v>
      </c>
      <c r="I315" s="25">
        <f>H315/G315*100</f>
        <v>100</v>
      </c>
    </row>
    <row r="316" spans="1:9" outlineLevel="2" x14ac:dyDescent="0.25">
      <c r="A316" s="4">
        <v>304</v>
      </c>
      <c r="B316" s="22" t="s">
        <v>31</v>
      </c>
      <c r="C316" s="39">
        <v>901</v>
      </c>
      <c r="D316" s="40" t="s">
        <v>328</v>
      </c>
      <c r="E316" s="40" t="s">
        <v>340</v>
      </c>
      <c r="F316" s="40" t="s">
        <v>32</v>
      </c>
      <c r="G316" s="24">
        <v>280.7</v>
      </c>
      <c r="H316" s="24">
        <v>280.7</v>
      </c>
      <c r="I316" s="25">
        <f>H316*100/G316</f>
        <v>100</v>
      </c>
    </row>
    <row r="317" spans="1:9" ht="26.4" outlineLevel="2" x14ac:dyDescent="0.25">
      <c r="A317" s="4">
        <v>305</v>
      </c>
      <c r="B317" s="68" t="s">
        <v>341</v>
      </c>
      <c r="C317" s="36">
        <v>901</v>
      </c>
      <c r="D317" s="37" t="s">
        <v>328</v>
      </c>
      <c r="E317" s="37" t="s">
        <v>342</v>
      </c>
      <c r="F317" s="40"/>
      <c r="G317" s="21">
        <f>G318</f>
        <v>41190.1</v>
      </c>
      <c r="H317" s="21">
        <f t="shared" ref="H317" si="155">H318</f>
        <v>40854.5</v>
      </c>
      <c r="I317" s="21">
        <f>H317*100/G317</f>
        <v>99.185241113762771</v>
      </c>
    </row>
    <row r="318" spans="1:9" ht="27.6" outlineLevel="2" x14ac:dyDescent="0.3">
      <c r="A318" s="4">
        <v>306</v>
      </c>
      <c r="B318" s="69" t="s">
        <v>343</v>
      </c>
      <c r="C318" s="71">
        <v>901</v>
      </c>
      <c r="D318" s="60" t="s">
        <v>328</v>
      </c>
      <c r="E318" s="60" t="s">
        <v>344</v>
      </c>
      <c r="F318" s="40"/>
      <c r="G318" s="50">
        <f>G319+G324+G326+G321+G328</f>
        <v>41190.1</v>
      </c>
      <c r="H318" s="50">
        <f t="shared" ref="H318" si="156">H319+H324+H326+H321+H328</f>
        <v>40854.5</v>
      </c>
      <c r="I318" s="50">
        <f>H318*100/G318</f>
        <v>99.185241113762771</v>
      </c>
    </row>
    <row r="319" spans="1:9" outlineLevel="2" x14ac:dyDescent="0.25">
      <c r="A319" s="4">
        <v>307</v>
      </c>
      <c r="B319" s="32" t="s">
        <v>345</v>
      </c>
      <c r="C319" s="39">
        <v>901</v>
      </c>
      <c r="D319" s="40" t="s">
        <v>328</v>
      </c>
      <c r="E319" s="40" t="s">
        <v>346</v>
      </c>
      <c r="F319" s="40"/>
      <c r="G319" s="24">
        <f>G320</f>
        <v>301</v>
      </c>
      <c r="H319" s="24">
        <f t="shared" ref="H319" si="157">H320</f>
        <v>295</v>
      </c>
      <c r="I319" s="25">
        <f>H319/G319*100</f>
        <v>98.006644518272424</v>
      </c>
    </row>
    <row r="320" spans="1:9" outlineLevel="2" x14ac:dyDescent="0.25">
      <c r="A320" s="4">
        <v>308</v>
      </c>
      <c r="B320" s="22" t="s">
        <v>31</v>
      </c>
      <c r="C320" s="39">
        <v>901</v>
      </c>
      <c r="D320" s="40" t="s">
        <v>328</v>
      </c>
      <c r="E320" s="40" t="s">
        <v>346</v>
      </c>
      <c r="F320" s="40" t="s">
        <v>32</v>
      </c>
      <c r="G320" s="24">
        <v>301</v>
      </c>
      <c r="H320" s="24">
        <v>295</v>
      </c>
      <c r="I320" s="25">
        <f>H320*100/G320</f>
        <v>98.006644518272424</v>
      </c>
    </row>
    <row r="321" spans="1:9" ht="39.6" outlineLevel="2" x14ac:dyDescent="0.25">
      <c r="A321" s="4">
        <v>309</v>
      </c>
      <c r="B321" s="32" t="s">
        <v>347</v>
      </c>
      <c r="C321" s="39">
        <v>901</v>
      </c>
      <c r="D321" s="40" t="s">
        <v>328</v>
      </c>
      <c r="E321" s="40" t="s">
        <v>348</v>
      </c>
      <c r="F321" s="40"/>
      <c r="G321" s="24">
        <f>SUM(G322:G323)</f>
        <v>5476.9000000000005</v>
      </c>
      <c r="H321" s="24">
        <f t="shared" ref="H321" si="158">SUM(H322:H323)</f>
        <v>5147.3</v>
      </c>
      <c r="I321" s="25">
        <f>H321/G321*100</f>
        <v>93.981997115156375</v>
      </c>
    </row>
    <row r="322" spans="1:9" outlineLevel="2" x14ac:dyDescent="0.25">
      <c r="A322" s="4">
        <v>310</v>
      </c>
      <c r="B322" s="22" t="s">
        <v>31</v>
      </c>
      <c r="C322" s="39">
        <v>901</v>
      </c>
      <c r="D322" s="40" t="s">
        <v>328</v>
      </c>
      <c r="E322" s="40" t="s">
        <v>348</v>
      </c>
      <c r="F322" s="40" t="s">
        <v>32</v>
      </c>
      <c r="G322" s="24">
        <v>4493.8</v>
      </c>
      <c r="H322" s="24">
        <v>4493.8</v>
      </c>
      <c r="I322" s="25">
        <f t="shared" ref="I322:I323" si="159">H322*100/G322</f>
        <v>100</v>
      </c>
    </row>
    <row r="323" spans="1:9" ht="26.4" outlineLevel="2" x14ac:dyDescent="0.25">
      <c r="A323" s="4">
        <v>311</v>
      </c>
      <c r="B323" s="26" t="s">
        <v>228</v>
      </c>
      <c r="C323" s="39">
        <v>901</v>
      </c>
      <c r="D323" s="40" t="s">
        <v>328</v>
      </c>
      <c r="E323" s="40" t="s">
        <v>348</v>
      </c>
      <c r="F323" s="40" t="s">
        <v>229</v>
      </c>
      <c r="G323" s="24">
        <v>983.1</v>
      </c>
      <c r="H323" s="24">
        <v>653.5</v>
      </c>
      <c r="I323" s="25">
        <f t="shared" si="159"/>
        <v>66.473400467907638</v>
      </c>
    </row>
    <row r="324" spans="1:9" outlineLevel="2" x14ac:dyDescent="0.25">
      <c r="A324" s="4">
        <v>312</v>
      </c>
      <c r="B324" s="32" t="s">
        <v>345</v>
      </c>
      <c r="C324" s="39">
        <v>901</v>
      </c>
      <c r="D324" s="40" t="s">
        <v>328</v>
      </c>
      <c r="E324" s="40" t="s">
        <v>349</v>
      </c>
      <c r="F324" s="40"/>
      <c r="G324" s="24">
        <f>G325</f>
        <v>30612.2</v>
      </c>
      <c r="H324" s="24">
        <f t="shared" ref="H324" si="160">H325</f>
        <v>30612.2</v>
      </c>
      <c r="I324" s="25">
        <f>H324/G324*100</f>
        <v>100</v>
      </c>
    </row>
    <row r="325" spans="1:9" outlineLevel="2" x14ac:dyDescent="0.25">
      <c r="A325" s="4">
        <v>313</v>
      </c>
      <c r="B325" s="22" t="s">
        <v>31</v>
      </c>
      <c r="C325" s="39">
        <v>901</v>
      </c>
      <c r="D325" s="40" t="s">
        <v>328</v>
      </c>
      <c r="E325" s="40" t="s">
        <v>349</v>
      </c>
      <c r="F325" s="40" t="s">
        <v>32</v>
      </c>
      <c r="G325" s="24">
        <v>30612.2</v>
      </c>
      <c r="H325" s="24">
        <v>30612.2</v>
      </c>
      <c r="I325" s="25">
        <f>H325*100/G325</f>
        <v>100</v>
      </c>
    </row>
    <row r="326" spans="1:9" ht="26.4" outlineLevel="2" x14ac:dyDescent="0.25">
      <c r="A326" s="4">
        <v>314</v>
      </c>
      <c r="B326" s="22" t="s">
        <v>350</v>
      </c>
      <c r="C326" s="39">
        <v>901</v>
      </c>
      <c r="D326" s="40" t="s">
        <v>328</v>
      </c>
      <c r="E326" s="40" t="s">
        <v>351</v>
      </c>
      <c r="F326" s="40"/>
      <c r="G326" s="24">
        <f>G327</f>
        <v>2400</v>
      </c>
      <c r="H326" s="24">
        <f t="shared" ref="H326" si="161">H327</f>
        <v>2400</v>
      </c>
      <c r="I326" s="25">
        <f>H326/G326*100</f>
        <v>100</v>
      </c>
    </row>
    <row r="327" spans="1:9" outlineLevel="2" x14ac:dyDescent="0.25">
      <c r="A327" s="4">
        <v>315</v>
      </c>
      <c r="B327" s="22" t="s">
        <v>31</v>
      </c>
      <c r="C327" s="39">
        <v>901</v>
      </c>
      <c r="D327" s="40" t="s">
        <v>328</v>
      </c>
      <c r="E327" s="40" t="s">
        <v>351</v>
      </c>
      <c r="F327" s="40" t="s">
        <v>32</v>
      </c>
      <c r="G327" s="24">
        <v>2400</v>
      </c>
      <c r="H327" s="24">
        <v>2400</v>
      </c>
      <c r="I327" s="25">
        <f>H327*100/G327</f>
        <v>100</v>
      </c>
    </row>
    <row r="328" spans="1:9" ht="39.6" outlineLevel="2" x14ac:dyDescent="0.25">
      <c r="A328" s="4">
        <v>316</v>
      </c>
      <c r="B328" s="22" t="s">
        <v>352</v>
      </c>
      <c r="C328" s="39">
        <v>901</v>
      </c>
      <c r="D328" s="40" t="s">
        <v>328</v>
      </c>
      <c r="E328" s="40" t="s">
        <v>353</v>
      </c>
      <c r="F328" s="40"/>
      <c r="G328" s="24">
        <f>G329</f>
        <v>2400</v>
      </c>
      <c r="H328" s="24">
        <f t="shared" ref="H328" si="162">H329</f>
        <v>2400</v>
      </c>
      <c r="I328" s="25">
        <f>H328/G328*100</f>
        <v>100</v>
      </c>
    </row>
    <row r="329" spans="1:9" outlineLevel="2" x14ac:dyDescent="0.25">
      <c r="A329" s="4">
        <v>317</v>
      </c>
      <c r="B329" s="22" t="s">
        <v>31</v>
      </c>
      <c r="C329" s="39">
        <v>901</v>
      </c>
      <c r="D329" s="40" t="s">
        <v>328</v>
      </c>
      <c r="E329" s="40" t="s">
        <v>353</v>
      </c>
      <c r="F329" s="40" t="s">
        <v>32</v>
      </c>
      <c r="G329" s="24">
        <v>2400</v>
      </c>
      <c r="H329" s="24">
        <v>2400</v>
      </c>
      <c r="I329" s="25">
        <f>H329*100/G329</f>
        <v>100</v>
      </c>
    </row>
    <row r="330" spans="1:9" outlineLevel="2" x14ac:dyDescent="0.25">
      <c r="A330" s="4">
        <v>318</v>
      </c>
      <c r="B330" s="75" t="s">
        <v>21</v>
      </c>
      <c r="C330" s="19">
        <v>901</v>
      </c>
      <c r="D330" s="20" t="s">
        <v>328</v>
      </c>
      <c r="E330" s="20" t="s">
        <v>22</v>
      </c>
      <c r="F330" s="20"/>
      <c r="G330" s="38">
        <f>G335+G333+G331</f>
        <v>12574.3</v>
      </c>
      <c r="H330" s="38">
        <f t="shared" ref="H330" si="163">H335+H333+H331</f>
        <v>12574.3</v>
      </c>
      <c r="I330" s="21">
        <f>H330*100/G330</f>
        <v>100</v>
      </c>
    </row>
    <row r="331" spans="1:9" outlineLevel="2" x14ac:dyDescent="0.25">
      <c r="A331" s="4">
        <v>319</v>
      </c>
      <c r="B331" s="22" t="s">
        <v>232</v>
      </c>
      <c r="C331" s="39">
        <v>901</v>
      </c>
      <c r="D331" s="40" t="s">
        <v>328</v>
      </c>
      <c r="E331" s="23" t="s">
        <v>233</v>
      </c>
      <c r="F331" s="40"/>
      <c r="G331" s="25">
        <f>G332</f>
        <v>3573.3</v>
      </c>
      <c r="H331" s="25">
        <f t="shared" ref="H331" si="164">H332</f>
        <v>3573.3</v>
      </c>
      <c r="I331" s="25">
        <f>H331/G331*100</f>
        <v>100</v>
      </c>
    </row>
    <row r="332" spans="1:9" outlineLevel="2" x14ac:dyDescent="0.25">
      <c r="A332" s="4">
        <v>320</v>
      </c>
      <c r="B332" s="28" t="s">
        <v>88</v>
      </c>
      <c r="C332" s="39">
        <v>901</v>
      </c>
      <c r="D332" s="40" t="s">
        <v>328</v>
      </c>
      <c r="E332" s="23" t="s">
        <v>233</v>
      </c>
      <c r="F332" s="40" t="s">
        <v>89</v>
      </c>
      <c r="G332" s="25">
        <v>3573.3</v>
      </c>
      <c r="H332" s="25">
        <v>3573.3</v>
      </c>
      <c r="I332" s="25">
        <f>H332*100/G332</f>
        <v>100</v>
      </c>
    </row>
    <row r="333" spans="1:9" outlineLevel="2" x14ac:dyDescent="0.25">
      <c r="A333" s="4">
        <v>321</v>
      </c>
      <c r="B333" s="22" t="s">
        <v>354</v>
      </c>
      <c r="C333" s="39">
        <v>901</v>
      </c>
      <c r="D333" s="40" t="s">
        <v>328</v>
      </c>
      <c r="E333" s="23" t="s">
        <v>355</v>
      </c>
      <c r="F333" s="40"/>
      <c r="G333" s="25">
        <f>G334</f>
        <v>8789</v>
      </c>
      <c r="H333" s="25">
        <f t="shared" ref="H333" si="165">H334</f>
        <v>8789</v>
      </c>
      <c r="I333" s="25">
        <f>H333/G333*100</f>
        <v>100</v>
      </c>
    </row>
    <row r="334" spans="1:9" outlineLevel="2" x14ac:dyDescent="0.25">
      <c r="A334" s="4">
        <v>322</v>
      </c>
      <c r="B334" s="22" t="s">
        <v>31</v>
      </c>
      <c r="C334" s="39">
        <v>901</v>
      </c>
      <c r="D334" s="40" t="s">
        <v>328</v>
      </c>
      <c r="E334" s="23" t="s">
        <v>355</v>
      </c>
      <c r="F334" s="40" t="s">
        <v>32</v>
      </c>
      <c r="G334" s="25">
        <v>8789</v>
      </c>
      <c r="H334" s="25">
        <v>8789</v>
      </c>
      <c r="I334" s="25">
        <f>H334*100/G334</f>
        <v>100</v>
      </c>
    </row>
    <row r="335" spans="1:9" ht="26.4" outlineLevel="2" x14ac:dyDescent="0.25">
      <c r="A335" s="4">
        <v>323</v>
      </c>
      <c r="B335" s="85" t="s">
        <v>356</v>
      </c>
      <c r="C335" s="39">
        <v>901</v>
      </c>
      <c r="D335" s="40" t="s">
        <v>328</v>
      </c>
      <c r="E335" s="23" t="s">
        <v>357</v>
      </c>
      <c r="F335" s="40"/>
      <c r="G335" s="24">
        <f>G336</f>
        <v>212</v>
      </c>
      <c r="H335" s="24">
        <f t="shared" ref="H335" si="166">H336</f>
        <v>212</v>
      </c>
      <c r="I335" s="25">
        <f>H335/G335*100</f>
        <v>100</v>
      </c>
    </row>
    <row r="336" spans="1:9" outlineLevel="2" x14ac:dyDescent="0.25">
      <c r="A336" s="4">
        <v>324</v>
      </c>
      <c r="B336" s="22" t="s">
        <v>31</v>
      </c>
      <c r="C336" s="39">
        <v>901</v>
      </c>
      <c r="D336" s="40" t="s">
        <v>328</v>
      </c>
      <c r="E336" s="23" t="s">
        <v>357</v>
      </c>
      <c r="F336" s="40" t="s">
        <v>32</v>
      </c>
      <c r="G336" s="24">
        <v>212</v>
      </c>
      <c r="H336" s="24">
        <v>212</v>
      </c>
      <c r="I336" s="25">
        <f>H336*100/G336</f>
        <v>100</v>
      </c>
    </row>
    <row r="337" spans="1:9" x14ac:dyDescent="0.25">
      <c r="A337" s="4">
        <v>325</v>
      </c>
      <c r="B337" s="14" t="s">
        <v>358</v>
      </c>
      <c r="C337" s="15">
        <v>901</v>
      </c>
      <c r="D337" s="16" t="s">
        <v>359</v>
      </c>
      <c r="E337" s="16"/>
      <c r="F337" s="16"/>
      <c r="G337" s="17">
        <f>G338</f>
        <v>21231.899999999998</v>
      </c>
      <c r="H337" s="17">
        <f t="shared" ref="H337:H339" si="167">H338</f>
        <v>21041.499999999996</v>
      </c>
      <c r="I337" s="35">
        <f>H337/G337*100</f>
        <v>99.103236168218572</v>
      </c>
    </row>
    <row r="338" spans="1:9" ht="26.4" x14ac:dyDescent="0.25">
      <c r="A338" s="4">
        <v>326</v>
      </c>
      <c r="B338" s="64" t="s">
        <v>184</v>
      </c>
      <c r="C338" s="19">
        <v>901</v>
      </c>
      <c r="D338" s="20" t="s">
        <v>359</v>
      </c>
      <c r="E338" s="20" t="s">
        <v>185</v>
      </c>
      <c r="F338" s="20"/>
      <c r="G338" s="21">
        <f>G339</f>
        <v>21231.899999999998</v>
      </c>
      <c r="H338" s="21">
        <f t="shared" si="167"/>
        <v>21041.499999999996</v>
      </c>
      <c r="I338" s="21">
        <f>H338*100/G338</f>
        <v>99.103236168218558</v>
      </c>
    </row>
    <row r="339" spans="1:9" ht="13.8" outlineLevel="1" x14ac:dyDescent="0.3">
      <c r="A339" s="4">
        <v>327</v>
      </c>
      <c r="B339" s="47" t="s">
        <v>360</v>
      </c>
      <c r="C339" s="48">
        <v>901</v>
      </c>
      <c r="D339" s="49" t="s">
        <v>359</v>
      </c>
      <c r="E339" s="49" t="s">
        <v>361</v>
      </c>
      <c r="F339" s="49"/>
      <c r="G339" s="50">
        <f>G340</f>
        <v>21231.899999999998</v>
      </c>
      <c r="H339" s="50">
        <f t="shared" si="167"/>
        <v>21041.499999999996</v>
      </c>
      <c r="I339" s="50">
        <f>H339*100/G339</f>
        <v>99.103236168218558</v>
      </c>
    </row>
    <row r="340" spans="1:9" ht="26.4" outlineLevel="1" x14ac:dyDescent="0.25">
      <c r="A340" s="4">
        <v>328</v>
      </c>
      <c r="B340" s="22" t="s">
        <v>362</v>
      </c>
      <c r="C340" s="4">
        <v>901</v>
      </c>
      <c r="D340" s="23" t="s">
        <v>359</v>
      </c>
      <c r="E340" s="23" t="s">
        <v>363</v>
      </c>
      <c r="F340" s="23"/>
      <c r="G340" s="24">
        <f>SUM(G341:G349)</f>
        <v>21231.899999999998</v>
      </c>
      <c r="H340" s="24">
        <f t="shared" ref="H340" si="168">SUM(H341:H349)</f>
        <v>21041.499999999996</v>
      </c>
      <c r="I340" s="25">
        <f>H340/G340*100</f>
        <v>99.103236168218572</v>
      </c>
    </row>
    <row r="341" spans="1:9" outlineLevel="1" x14ac:dyDescent="0.25">
      <c r="A341" s="4">
        <v>329</v>
      </c>
      <c r="B341" s="22" t="s">
        <v>76</v>
      </c>
      <c r="C341" s="4">
        <v>901</v>
      </c>
      <c r="D341" s="23" t="s">
        <v>359</v>
      </c>
      <c r="E341" s="23" t="s">
        <v>363</v>
      </c>
      <c r="F341" s="23" t="s">
        <v>77</v>
      </c>
      <c r="G341" s="24">
        <v>14518.7</v>
      </c>
      <c r="H341" s="24">
        <v>14446.8</v>
      </c>
      <c r="I341" s="25">
        <f t="shared" ref="I341:I349" si="169">H341*100/G341</f>
        <v>99.504776598455777</v>
      </c>
    </row>
    <row r="342" spans="1:9" ht="26.4" outlineLevel="1" x14ac:dyDescent="0.25">
      <c r="A342" s="4">
        <v>330</v>
      </c>
      <c r="B342" s="22" t="s">
        <v>78</v>
      </c>
      <c r="C342" s="4">
        <v>901</v>
      </c>
      <c r="D342" s="23" t="s">
        <v>359</v>
      </c>
      <c r="E342" s="23" t="s">
        <v>363</v>
      </c>
      <c r="F342" s="23" t="s">
        <v>79</v>
      </c>
      <c r="G342" s="24">
        <v>4365</v>
      </c>
      <c r="H342" s="24">
        <v>4347.2</v>
      </c>
      <c r="I342" s="25">
        <f t="shared" si="169"/>
        <v>99.592210767468501</v>
      </c>
    </row>
    <row r="343" spans="1:9" outlineLevel="1" x14ac:dyDescent="0.25">
      <c r="A343" s="4">
        <v>331</v>
      </c>
      <c r="B343" s="22" t="s">
        <v>31</v>
      </c>
      <c r="C343" s="4">
        <v>901</v>
      </c>
      <c r="D343" s="23" t="s">
        <v>359</v>
      </c>
      <c r="E343" s="23" t="s">
        <v>363</v>
      </c>
      <c r="F343" s="23" t="s">
        <v>32</v>
      </c>
      <c r="G343" s="24">
        <v>1714.3</v>
      </c>
      <c r="H343" s="24">
        <v>1666</v>
      </c>
      <c r="I343" s="25">
        <f t="shared" si="169"/>
        <v>97.182523478971007</v>
      </c>
    </row>
    <row r="344" spans="1:9" ht="26.4" outlineLevel="1" x14ac:dyDescent="0.25">
      <c r="A344" s="4">
        <v>332</v>
      </c>
      <c r="B344" s="22" t="s">
        <v>222</v>
      </c>
      <c r="C344" s="4">
        <v>901</v>
      </c>
      <c r="D344" s="23" t="s">
        <v>359</v>
      </c>
      <c r="E344" s="23" t="s">
        <v>363</v>
      </c>
      <c r="F344" s="23" t="s">
        <v>223</v>
      </c>
      <c r="G344" s="24">
        <v>60</v>
      </c>
      <c r="H344" s="24">
        <v>60</v>
      </c>
      <c r="I344" s="25">
        <f t="shared" si="169"/>
        <v>100</v>
      </c>
    </row>
    <row r="345" spans="1:9" outlineLevel="1" x14ac:dyDescent="0.25">
      <c r="A345" s="4">
        <v>333</v>
      </c>
      <c r="B345" s="22" t="s">
        <v>72</v>
      </c>
      <c r="C345" s="4">
        <v>901</v>
      </c>
      <c r="D345" s="23" t="s">
        <v>359</v>
      </c>
      <c r="E345" s="23" t="s">
        <v>363</v>
      </c>
      <c r="F345" s="23" t="s">
        <v>73</v>
      </c>
      <c r="G345" s="24">
        <v>337.5</v>
      </c>
      <c r="H345" s="24">
        <v>300.3</v>
      </c>
      <c r="I345" s="25">
        <f t="shared" si="169"/>
        <v>88.977777777777774</v>
      </c>
    </row>
    <row r="346" spans="1:9" ht="26.4" outlineLevel="1" x14ac:dyDescent="0.25">
      <c r="A346" s="4">
        <v>334</v>
      </c>
      <c r="B346" s="22" t="s">
        <v>104</v>
      </c>
      <c r="C346" s="4">
        <v>901</v>
      </c>
      <c r="D346" s="23" t="s">
        <v>359</v>
      </c>
      <c r="E346" s="23" t="s">
        <v>363</v>
      </c>
      <c r="F346" s="23" t="s">
        <v>105</v>
      </c>
      <c r="G346" s="24">
        <v>89.6</v>
      </c>
      <c r="H346" s="24">
        <v>89.6</v>
      </c>
      <c r="I346" s="25">
        <f t="shared" si="169"/>
        <v>100</v>
      </c>
    </row>
    <row r="347" spans="1:9" ht="12.75" customHeight="1" outlineLevel="1" x14ac:dyDescent="0.25">
      <c r="A347" s="4">
        <v>335</v>
      </c>
      <c r="B347" s="28" t="s">
        <v>80</v>
      </c>
      <c r="C347" s="4">
        <v>901</v>
      </c>
      <c r="D347" s="23" t="s">
        <v>359</v>
      </c>
      <c r="E347" s="23" t="s">
        <v>363</v>
      </c>
      <c r="F347" s="23" t="s">
        <v>81</v>
      </c>
      <c r="G347" s="24">
        <v>90.8</v>
      </c>
      <c r="H347" s="24">
        <v>75.599999999999994</v>
      </c>
      <c r="I347" s="25">
        <f t="shared" si="169"/>
        <v>83.259911894273117</v>
      </c>
    </row>
    <row r="348" spans="1:9" outlineLevel="1" x14ac:dyDescent="0.25">
      <c r="A348" s="4">
        <v>336</v>
      </c>
      <c r="B348" s="28" t="s">
        <v>84</v>
      </c>
      <c r="C348" s="4">
        <v>901</v>
      </c>
      <c r="D348" s="23" t="s">
        <v>359</v>
      </c>
      <c r="E348" s="23" t="s">
        <v>363</v>
      </c>
      <c r="F348" s="23" t="s">
        <v>85</v>
      </c>
      <c r="G348" s="24">
        <v>6</v>
      </c>
      <c r="H348" s="24">
        <v>6</v>
      </c>
      <c r="I348" s="25">
        <f t="shared" si="169"/>
        <v>100</v>
      </c>
    </row>
    <row r="349" spans="1:9" outlineLevel="1" x14ac:dyDescent="0.25">
      <c r="A349" s="4">
        <v>337</v>
      </c>
      <c r="B349" s="28" t="s">
        <v>88</v>
      </c>
      <c r="C349" s="4">
        <v>901</v>
      </c>
      <c r="D349" s="23" t="s">
        <v>359</v>
      </c>
      <c r="E349" s="23" t="s">
        <v>363</v>
      </c>
      <c r="F349" s="23" t="s">
        <v>89</v>
      </c>
      <c r="G349" s="24">
        <v>50</v>
      </c>
      <c r="H349" s="24">
        <v>50</v>
      </c>
      <c r="I349" s="25">
        <f t="shared" si="169"/>
        <v>100</v>
      </c>
    </row>
    <row r="350" spans="1:9" ht="13.8" outlineLevel="1" x14ac:dyDescent="0.3">
      <c r="A350" s="4">
        <v>338</v>
      </c>
      <c r="B350" s="86" t="s">
        <v>364</v>
      </c>
      <c r="C350" s="48">
        <v>901</v>
      </c>
      <c r="D350" s="49" t="s">
        <v>365</v>
      </c>
      <c r="E350" s="23"/>
      <c r="F350" s="23"/>
      <c r="G350" s="50">
        <f>G351</f>
        <v>28211.600000000002</v>
      </c>
      <c r="H350" s="50">
        <f t="shared" ref="H350:H352" si="170">H351</f>
        <v>27150.2</v>
      </c>
      <c r="I350" s="13">
        <f>H350*100/G350</f>
        <v>96.237717818202441</v>
      </c>
    </row>
    <row r="351" spans="1:9" outlineLevel="1" x14ac:dyDescent="0.25">
      <c r="A351" s="4">
        <v>339</v>
      </c>
      <c r="B351" s="14" t="s">
        <v>366</v>
      </c>
      <c r="C351" s="15">
        <v>901</v>
      </c>
      <c r="D351" s="16" t="s">
        <v>367</v>
      </c>
      <c r="E351" s="16"/>
      <c r="F351" s="16"/>
      <c r="G351" s="17">
        <f>G352</f>
        <v>28211.600000000002</v>
      </c>
      <c r="H351" s="17">
        <f t="shared" si="170"/>
        <v>27150.2</v>
      </c>
      <c r="I351" s="35">
        <f>H351/G351*100</f>
        <v>96.237717818202441</v>
      </c>
    </row>
    <row r="352" spans="1:9" ht="39.6" outlineLevel="1" x14ac:dyDescent="0.25">
      <c r="A352" s="4">
        <v>340</v>
      </c>
      <c r="B352" s="46" t="s">
        <v>368</v>
      </c>
      <c r="C352" s="19">
        <v>901</v>
      </c>
      <c r="D352" s="20" t="s">
        <v>367</v>
      </c>
      <c r="E352" s="20">
        <v>1300000000</v>
      </c>
      <c r="F352" s="20"/>
      <c r="G352" s="21">
        <f>G353</f>
        <v>28211.600000000002</v>
      </c>
      <c r="H352" s="21">
        <f t="shared" si="170"/>
        <v>27150.2</v>
      </c>
      <c r="I352" s="21">
        <f>H352*100/G352</f>
        <v>96.237717818202441</v>
      </c>
    </row>
    <row r="353" spans="1:9" ht="27.6" outlineLevel="1" x14ac:dyDescent="0.3">
      <c r="A353" s="4">
        <v>341</v>
      </c>
      <c r="B353" s="47" t="s">
        <v>369</v>
      </c>
      <c r="C353" s="48">
        <v>901</v>
      </c>
      <c r="D353" s="49" t="s">
        <v>367</v>
      </c>
      <c r="E353" s="49" t="s">
        <v>370</v>
      </c>
      <c r="F353" s="49"/>
      <c r="G353" s="50">
        <f>G365+G354+G357+G359+G361+G363+G367</f>
        <v>28211.600000000002</v>
      </c>
      <c r="H353" s="50">
        <f t="shared" ref="H353" si="171">H365+H354+H357+H359+H361+H363+H367</f>
        <v>27150.2</v>
      </c>
      <c r="I353" s="50">
        <f>H353*100/G353</f>
        <v>96.237717818202441</v>
      </c>
    </row>
    <row r="354" spans="1:9" outlineLevel="1" x14ac:dyDescent="0.25">
      <c r="A354" s="4">
        <v>342</v>
      </c>
      <c r="B354" s="73" t="s">
        <v>371</v>
      </c>
      <c r="C354" s="4">
        <v>901</v>
      </c>
      <c r="D354" s="23" t="s">
        <v>367</v>
      </c>
      <c r="E354" s="40" t="s">
        <v>372</v>
      </c>
      <c r="F354" s="23"/>
      <c r="G354" s="24">
        <f>SUM(G355:G356)</f>
        <v>287.2</v>
      </c>
      <c r="H354" s="24">
        <f t="shared" ref="H354" si="172">SUM(H355:H356)</f>
        <v>284.3</v>
      </c>
      <c r="I354" s="25">
        <f>H354/G354*100</f>
        <v>98.990250696378837</v>
      </c>
    </row>
    <row r="355" spans="1:9" outlineLevel="1" x14ac:dyDescent="0.25">
      <c r="A355" s="4">
        <v>343</v>
      </c>
      <c r="B355" s="22" t="s">
        <v>31</v>
      </c>
      <c r="C355" s="4">
        <v>901</v>
      </c>
      <c r="D355" s="23" t="s">
        <v>367</v>
      </c>
      <c r="E355" s="40" t="s">
        <v>372</v>
      </c>
      <c r="F355" s="23" t="s">
        <v>32</v>
      </c>
      <c r="G355" s="24">
        <v>279.2</v>
      </c>
      <c r="H355" s="24">
        <v>279.2</v>
      </c>
      <c r="I355" s="25">
        <f t="shared" ref="I355:I356" si="173">H355*100/G355</f>
        <v>100</v>
      </c>
    </row>
    <row r="356" spans="1:9" outlineLevel="1" x14ac:dyDescent="0.25">
      <c r="A356" s="4">
        <v>344</v>
      </c>
      <c r="B356" s="22" t="s">
        <v>72</v>
      </c>
      <c r="C356" s="4">
        <v>901</v>
      </c>
      <c r="D356" s="23" t="s">
        <v>367</v>
      </c>
      <c r="E356" s="40" t="s">
        <v>372</v>
      </c>
      <c r="F356" s="23" t="s">
        <v>73</v>
      </c>
      <c r="G356" s="24">
        <v>8</v>
      </c>
      <c r="H356" s="24">
        <v>5.0999999999999996</v>
      </c>
      <c r="I356" s="25">
        <f t="shared" si="173"/>
        <v>63.749999999999993</v>
      </c>
    </row>
    <row r="357" spans="1:9" outlineLevel="1" x14ac:dyDescent="0.25">
      <c r="A357" s="4">
        <v>345</v>
      </c>
      <c r="B357" s="73" t="s">
        <v>373</v>
      </c>
      <c r="C357" s="4">
        <v>901</v>
      </c>
      <c r="D357" s="23" t="s">
        <v>367</v>
      </c>
      <c r="E357" s="40" t="s">
        <v>374</v>
      </c>
      <c r="F357" s="23"/>
      <c r="G357" s="24">
        <f>G358</f>
        <v>2957.8</v>
      </c>
      <c r="H357" s="24">
        <f t="shared" ref="H357" si="174">H358</f>
        <v>2957.8</v>
      </c>
      <c r="I357" s="25">
        <f>H357/G357*100</f>
        <v>100</v>
      </c>
    </row>
    <row r="358" spans="1:9" outlineLevel="1" x14ac:dyDescent="0.25">
      <c r="A358" s="4">
        <v>346</v>
      </c>
      <c r="B358" s="22" t="s">
        <v>31</v>
      </c>
      <c r="C358" s="4">
        <v>901</v>
      </c>
      <c r="D358" s="23" t="s">
        <v>367</v>
      </c>
      <c r="E358" s="40" t="s">
        <v>374</v>
      </c>
      <c r="F358" s="23" t="s">
        <v>32</v>
      </c>
      <c r="G358" s="24">
        <v>2957.8</v>
      </c>
      <c r="H358" s="24">
        <v>2957.8</v>
      </c>
      <c r="I358" s="25">
        <f>H358*100/G358</f>
        <v>100</v>
      </c>
    </row>
    <row r="359" spans="1:9" ht="39.6" outlineLevel="1" x14ac:dyDescent="0.25">
      <c r="A359" s="4">
        <v>347</v>
      </c>
      <c r="B359" s="73" t="s">
        <v>375</v>
      </c>
      <c r="C359" s="4">
        <v>901</v>
      </c>
      <c r="D359" s="23" t="s">
        <v>367</v>
      </c>
      <c r="E359" s="40" t="s">
        <v>376</v>
      </c>
      <c r="F359" s="23"/>
      <c r="G359" s="24">
        <f>G360</f>
        <v>15864.8</v>
      </c>
      <c r="H359" s="24">
        <f t="shared" ref="H359" si="175">H360</f>
        <v>15864.8</v>
      </c>
      <c r="I359" s="25">
        <f>H359/G359*100</f>
        <v>100</v>
      </c>
    </row>
    <row r="360" spans="1:9" outlineLevel="1" x14ac:dyDescent="0.25">
      <c r="A360" s="4">
        <v>348</v>
      </c>
      <c r="B360" s="22" t="s">
        <v>31</v>
      </c>
      <c r="C360" s="4">
        <v>901</v>
      </c>
      <c r="D360" s="23" t="s">
        <v>367</v>
      </c>
      <c r="E360" s="40" t="s">
        <v>376</v>
      </c>
      <c r="F360" s="23" t="s">
        <v>32</v>
      </c>
      <c r="G360" s="24">
        <v>15864.8</v>
      </c>
      <c r="H360" s="24">
        <v>15864.8</v>
      </c>
      <c r="I360" s="25">
        <f>H360*100/G360</f>
        <v>100</v>
      </c>
    </row>
    <row r="361" spans="1:9" outlineLevel="1" x14ac:dyDescent="0.25">
      <c r="A361" s="4">
        <v>349</v>
      </c>
      <c r="B361" s="73" t="s">
        <v>377</v>
      </c>
      <c r="C361" s="4">
        <v>901</v>
      </c>
      <c r="D361" s="23" t="s">
        <v>367</v>
      </c>
      <c r="E361" s="40" t="s">
        <v>378</v>
      </c>
      <c r="F361" s="23"/>
      <c r="G361" s="24">
        <f>G362</f>
        <v>143.69999999999999</v>
      </c>
      <c r="H361" s="24">
        <f t="shared" ref="H361" si="176">H362</f>
        <v>143.69999999999999</v>
      </c>
      <c r="I361" s="25">
        <f>H361/G361*100</f>
        <v>100</v>
      </c>
    </row>
    <row r="362" spans="1:9" outlineLevel="1" x14ac:dyDescent="0.25">
      <c r="A362" s="4">
        <v>350</v>
      </c>
      <c r="B362" s="22" t="s">
        <v>31</v>
      </c>
      <c r="C362" s="4">
        <v>901</v>
      </c>
      <c r="D362" s="23" t="s">
        <v>367</v>
      </c>
      <c r="E362" s="40" t="s">
        <v>378</v>
      </c>
      <c r="F362" s="23" t="s">
        <v>32</v>
      </c>
      <c r="G362" s="24">
        <v>143.69999999999999</v>
      </c>
      <c r="H362" s="24">
        <v>143.69999999999999</v>
      </c>
      <c r="I362" s="25">
        <f>H362*100/G362</f>
        <v>100</v>
      </c>
    </row>
    <row r="363" spans="1:9" outlineLevel="1" x14ac:dyDescent="0.25">
      <c r="A363" s="4">
        <v>351</v>
      </c>
      <c r="B363" s="73" t="s">
        <v>379</v>
      </c>
      <c r="C363" s="4">
        <v>901</v>
      </c>
      <c r="D363" s="23" t="s">
        <v>367</v>
      </c>
      <c r="E363" s="40" t="s">
        <v>380</v>
      </c>
      <c r="F363" s="23"/>
      <c r="G363" s="24">
        <f>G364</f>
        <v>342</v>
      </c>
      <c r="H363" s="24">
        <f t="shared" ref="H363" si="177">H364</f>
        <v>342</v>
      </c>
      <c r="I363" s="25">
        <f>H363/G363*100</f>
        <v>100</v>
      </c>
    </row>
    <row r="364" spans="1:9" outlineLevel="1" x14ac:dyDescent="0.25">
      <c r="A364" s="4">
        <v>352</v>
      </c>
      <c r="B364" s="22" t="s">
        <v>31</v>
      </c>
      <c r="C364" s="4">
        <v>901</v>
      </c>
      <c r="D364" s="23" t="s">
        <v>367</v>
      </c>
      <c r="E364" s="40" t="s">
        <v>380</v>
      </c>
      <c r="F364" s="23" t="s">
        <v>32</v>
      </c>
      <c r="G364" s="24">
        <v>342</v>
      </c>
      <c r="H364" s="24">
        <v>342</v>
      </c>
      <c r="I364" s="25">
        <f>H364*100/G364</f>
        <v>100</v>
      </c>
    </row>
    <row r="365" spans="1:9" ht="26.4" outlineLevel="2" x14ac:dyDescent="0.25">
      <c r="A365" s="4">
        <v>353</v>
      </c>
      <c r="B365" s="73" t="s">
        <v>381</v>
      </c>
      <c r="C365" s="4">
        <v>901</v>
      </c>
      <c r="D365" s="23" t="s">
        <v>367</v>
      </c>
      <c r="E365" s="40" t="s">
        <v>382</v>
      </c>
      <c r="F365" s="23"/>
      <c r="G365" s="87">
        <f>G366</f>
        <v>4311.1000000000004</v>
      </c>
      <c r="H365" s="87">
        <f t="shared" ref="H365" si="178">H366</f>
        <v>3252.6</v>
      </c>
      <c r="I365" s="25">
        <f>H365/G365*100</f>
        <v>75.447101667787791</v>
      </c>
    </row>
    <row r="366" spans="1:9" outlineLevel="2" x14ac:dyDescent="0.25">
      <c r="A366" s="4">
        <v>354</v>
      </c>
      <c r="B366" s="22" t="s">
        <v>31</v>
      </c>
      <c r="C366" s="4">
        <v>901</v>
      </c>
      <c r="D366" s="23" t="s">
        <v>367</v>
      </c>
      <c r="E366" s="40" t="s">
        <v>382</v>
      </c>
      <c r="F366" s="23" t="s">
        <v>32</v>
      </c>
      <c r="G366" s="24">
        <v>4311.1000000000004</v>
      </c>
      <c r="H366" s="24">
        <v>3252.6</v>
      </c>
      <c r="I366" s="25">
        <f>H366*100/G366</f>
        <v>75.447101667787791</v>
      </c>
    </row>
    <row r="367" spans="1:9" ht="26.4" outlineLevel="2" x14ac:dyDescent="0.25">
      <c r="A367" s="4">
        <v>355</v>
      </c>
      <c r="B367" s="73" t="s">
        <v>383</v>
      </c>
      <c r="C367" s="4">
        <v>901</v>
      </c>
      <c r="D367" s="23" t="s">
        <v>367</v>
      </c>
      <c r="E367" s="40" t="s">
        <v>384</v>
      </c>
      <c r="F367" s="23"/>
      <c r="G367" s="24">
        <f>G368</f>
        <v>4305</v>
      </c>
      <c r="H367" s="24">
        <f t="shared" ref="H367" si="179">H368</f>
        <v>4305</v>
      </c>
      <c r="I367" s="25">
        <f>H367/G367*100</f>
        <v>100</v>
      </c>
    </row>
    <row r="368" spans="1:9" outlineLevel="2" x14ac:dyDescent="0.25">
      <c r="A368" s="4">
        <v>356</v>
      </c>
      <c r="B368" s="22" t="s">
        <v>31</v>
      </c>
      <c r="C368" s="4">
        <v>901</v>
      </c>
      <c r="D368" s="23" t="s">
        <v>367</v>
      </c>
      <c r="E368" s="40" t="s">
        <v>384</v>
      </c>
      <c r="F368" s="23" t="s">
        <v>32</v>
      </c>
      <c r="G368" s="24">
        <v>4305</v>
      </c>
      <c r="H368" s="24">
        <v>4305</v>
      </c>
      <c r="I368" s="25">
        <f>H368*100/G368</f>
        <v>100</v>
      </c>
    </row>
    <row r="369" spans="1:9" ht="13.8" outlineLevel="2" x14ac:dyDescent="0.3">
      <c r="A369" s="4">
        <v>357</v>
      </c>
      <c r="B369" s="53" t="s">
        <v>385</v>
      </c>
      <c r="C369" s="48">
        <v>901</v>
      </c>
      <c r="D369" s="49" t="s">
        <v>386</v>
      </c>
      <c r="E369" s="23"/>
      <c r="F369" s="23"/>
      <c r="G369" s="50">
        <f>G370</f>
        <v>23855</v>
      </c>
      <c r="H369" s="50">
        <f t="shared" ref="H369" si="180">H370</f>
        <v>23855</v>
      </c>
      <c r="I369" s="13">
        <f>H369*100/G369</f>
        <v>100</v>
      </c>
    </row>
    <row r="370" spans="1:9" outlineLevel="2" x14ac:dyDescent="0.25">
      <c r="A370" s="4">
        <v>358</v>
      </c>
      <c r="B370" s="14" t="s">
        <v>387</v>
      </c>
      <c r="C370" s="15">
        <v>901</v>
      </c>
      <c r="D370" s="16" t="s">
        <v>388</v>
      </c>
      <c r="E370" s="16"/>
      <c r="F370" s="16"/>
      <c r="G370" s="17">
        <f>G371+G389</f>
        <v>23855</v>
      </c>
      <c r="H370" s="17">
        <f t="shared" ref="H370" si="181">H371+H389</f>
        <v>23855</v>
      </c>
      <c r="I370" s="35">
        <f>H370/G370*100</f>
        <v>100</v>
      </c>
    </row>
    <row r="371" spans="1:9" ht="26.4" outlineLevel="1" x14ac:dyDescent="0.25">
      <c r="A371" s="4">
        <v>359</v>
      </c>
      <c r="B371" s="58" t="s">
        <v>156</v>
      </c>
      <c r="C371" s="19">
        <v>901</v>
      </c>
      <c r="D371" s="20" t="s">
        <v>388</v>
      </c>
      <c r="E371" s="20" t="s">
        <v>157</v>
      </c>
      <c r="F371" s="20"/>
      <c r="G371" s="21">
        <f>G372+G383</f>
        <v>23819.5</v>
      </c>
      <c r="H371" s="21">
        <f t="shared" ref="H371" si="182">H372+H383</f>
        <v>23819.5</v>
      </c>
      <c r="I371" s="21">
        <f>H371*100/G371</f>
        <v>100</v>
      </c>
    </row>
    <row r="372" spans="1:9" ht="13.8" outlineLevel="1" x14ac:dyDescent="0.3">
      <c r="A372" s="4">
        <v>360</v>
      </c>
      <c r="B372" s="59" t="s">
        <v>389</v>
      </c>
      <c r="C372" s="48">
        <v>901</v>
      </c>
      <c r="D372" s="49" t="s">
        <v>388</v>
      </c>
      <c r="E372" s="49" t="s">
        <v>390</v>
      </c>
      <c r="F372" s="49"/>
      <c r="G372" s="50">
        <f>G373+G378+G375+G381</f>
        <v>23389.3</v>
      </c>
      <c r="H372" s="50">
        <f t="shared" ref="H372" si="183">H373+H378+H375+H381</f>
        <v>23389.3</v>
      </c>
      <c r="I372" s="50">
        <f>H372*100/G372</f>
        <v>100</v>
      </c>
    </row>
    <row r="373" spans="1:9" ht="26.4" outlineLevel="1" x14ac:dyDescent="0.25">
      <c r="A373" s="4">
        <v>361</v>
      </c>
      <c r="B373" s="88" t="s">
        <v>391</v>
      </c>
      <c r="C373" s="15">
        <v>901</v>
      </c>
      <c r="D373" s="23" t="s">
        <v>388</v>
      </c>
      <c r="E373" s="40" t="s">
        <v>392</v>
      </c>
      <c r="F373" s="23"/>
      <c r="G373" s="24">
        <f>G374</f>
        <v>198</v>
      </c>
      <c r="H373" s="24">
        <f t="shared" ref="H373" si="184">H374</f>
        <v>198</v>
      </c>
      <c r="I373" s="25">
        <f>H373/G373*100</f>
        <v>100</v>
      </c>
    </row>
    <row r="374" spans="1:9" outlineLevel="2" x14ac:dyDescent="0.25">
      <c r="A374" s="4">
        <v>362</v>
      </c>
      <c r="B374" s="22" t="s">
        <v>393</v>
      </c>
      <c r="C374" s="4">
        <v>901</v>
      </c>
      <c r="D374" s="23" t="s">
        <v>388</v>
      </c>
      <c r="E374" s="40" t="s">
        <v>392</v>
      </c>
      <c r="F374" s="23" t="s">
        <v>394</v>
      </c>
      <c r="G374" s="24">
        <v>198</v>
      </c>
      <c r="H374" s="24">
        <v>198</v>
      </c>
      <c r="I374" s="25">
        <f>H374*100/G374</f>
        <v>100</v>
      </c>
    </row>
    <row r="375" spans="1:9" ht="26.4" outlineLevel="2" x14ac:dyDescent="0.25">
      <c r="A375" s="4">
        <v>363</v>
      </c>
      <c r="B375" s="32" t="s">
        <v>395</v>
      </c>
      <c r="C375" s="4">
        <v>901</v>
      </c>
      <c r="D375" s="23" t="s">
        <v>388</v>
      </c>
      <c r="E375" s="40" t="s">
        <v>396</v>
      </c>
      <c r="F375" s="23"/>
      <c r="G375" s="24">
        <f>SUM(G376:G377)</f>
        <v>130.1</v>
      </c>
      <c r="H375" s="24">
        <f t="shared" ref="H375" si="185">SUM(H376:H377)</f>
        <v>130.1</v>
      </c>
      <c r="I375" s="25">
        <f>H375/G375*100</f>
        <v>100</v>
      </c>
    </row>
    <row r="376" spans="1:9" outlineLevel="2" x14ac:dyDescent="0.25">
      <c r="A376" s="4">
        <v>364</v>
      </c>
      <c r="B376" s="32" t="s">
        <v>397</v>
      </c>
      <c r="C376" s="4">
        <v>901</v>
      </c>
      <c r="D376" s="23" t="s">
        <v>388</v>
      </c>
      <c r="E376" s="40" t="s">
        <v>396</v>
      </c>
      <c r="F376" s="23" t="s">
        <v>398</v>
      </c>
      <c r="G376" s="24">
        <v>100.1</v>
      </c>
      <c r="H376" s="24">
        <v>100.1</v>
      </c>
      <c r="I376" s="25">
        <f t="shared" ref="I376:I377" si="186">H376*100/G376</f>
        <v>100</v>
      </c>
    </row>
    <row r="377" spans="1:9" outlineLevel="2" x14ac:dyDescent="0.25">
      <c r="A377" s="4">
        <v>365</v>
      </c>
      <c r="B377" s="22" t="s">
        <v>393</v>
      </c>
      <c r="C377" s="4">
        <v>901</v>
      </c>
      <c r="D377" s="23" t="s">
        <v>388</v>
      </c>
      <c r="E377" s="40" t="s">
        <v>396</v>
      </c>
      <c r="F377" s="23" t="s">
        <v>394</v>
      </c>
      <c r="G377" s="24">
        <v>30</v>
      </c>
      <c r="H377" s="24">
        <v>30</v>
      </c>
      <c r="I377" s="25">
        <f t="shared" si="186"/>
        <v>100</v>
      </c>
    </row>
    <row r="378" spans="1:9" outlineLevel="1" x14ac:dyDescent="0.25">
      <c r="A378" s="4">
        <v>366</v>
      </c>
      <c r="B378" s="51" t="s">
        <v>399</v>
      </c>
      <c r="C378" s="4">
        <v>901</v>
      </c>
      <c r="D378" s="23" t="s">
        <v>388</v>
      </c>
      <c r="E378" s="40" t="s">
        <v>400</v>
      </c>
      <c r="F378" s="23"/>
      <c r="G378" s="24">
        <f>SUM(G379:G380)</f>
        <v>22853.7</v>
      </c>
      <c r="H378" s="24">
        <f t="shared" ref="H378" si="187">SUM(H379:H380)</f>
        <v>22853.7</v>
      </c>
      <c r="I378" s="25">
        <f>H378/G378*100</f>
        <v>100</v>
      </c>
    </row>
    <row r="379" spans="1:9" ht="26.4" outlineLevel="1" x14ac:dyDescent="0.25">
      <c r="A379" s="4">
        <v>367</v>
      </c>
      <c r="B379" s="22" t="s">
        <v>401</v>
      </c>
      <c r="C379" s="4">
        <v>901</v>
      </c>
      <c r="D379" s="23" t="s">
        <v>388</v>
      </c>
      <c r="E379" s="40" t="s">
        <v>400</v>
      </c>
      <c r="F379" s="23" t="s">
        <v>402</v>
      </c>
      <c r="G379" s="24">
        <v>22758.5</v>
      </c>
      <c r="H379" s="24">
        <v>22758.5</v>
      </c>
      <c r="I379" s="25">
        <f t="shared" ref="I379:I380" si="188">H379*100/G379</f>
        <v>100</v>
      </c>
    </row>
    <row r="380" spans="1:9" outlineLevel="1" x14ac:dyDescent="0.25">
      <c r="A380" s="4">
        <v>368</v>
      </c>
      <c r="B380" s="22" t="s">
        <v>393</v>
      </c>
      <c r="C380" s="4">
        <v>901</v>
      </c>
      <c r="D380" s="23" t="s">
        <v>388</v>
      </c>
      <c r="E380" s="40" t="s">
        <v>400</v>
      </c>
      <c r="F380" s="23" t="s">
        <v>394</v>
      </c>
      <c r="G380" s="24">
        <v>95.2</v>
      </c>
      <c r="H380" s="24">
        <v>95.2</v>
      </c>
      <c r="I380" s="25">
        <f t="shared" si="188"/>
        <v>100</v>
      </c>
    </row>
    <row r="381" spans="1:9" outlineLevel="1" x14ac:dyDescent="0.25">
      <c r="A381" s="4">
        <v>369</v>
      </c>
      <c r="B381" s="22" t="s">
        <v>403</v>
      </c>
      <c r="C381" s="4">
        <v>901</v>
      </c>
      <c r="D381" s="23" t="s">
        <v>388</v>
      </c>
      <c r="E381" s="40" t="s">
        <v>404</v>
      </c>
      <c r="F381" s="23"/>
      <c r="G381" s="24">
        <f>G382</f>
        <v>207.5</v>
      </c>
      <c r="H381" s="24">
        <f t="shared" ref="H381" si="189">H382</f>
        <v>207.5</v>
      </c>
      <c r="I381" s="25">
        <f>H381/G381*100</f>
        <v>100</v>
      </c>
    </row>
    <row r="382" spans="1:9" outlineLevel="1" x14ac:dyDescent="0.25">
      <c r="A382" s="4">
        <v>370</v>
      </c>
      <c r="B382" s="22" t="s">
        <v>393</v>
      </c>
      <c r="C382" s="4">
        <v>901</v>
      </c>
      <c r="D382" s="23" t="s">
        <v>388</v>
      </c>
      <c r="E382" s="40" t="s">
        <v>404</v>
      </c>
      <c r="F382" s="23" t="s">
        <v>394</v>
      </c>
      <c r="G382" s="24">
        <v>207.5</v>
      </c>
      <c r="H382" s="24">
        <v>207.5</v>
      </c>
      <c r="I382" s="25">
        <f>H382*100/G382</f>
        <v>100</v>
      </c>
    </row>
    <row r="383" spans="1:9" ht="27.6" outlineLevel="1" x14ac:dyDescent="0.3">
      <c r="A383" s="4">
        <v>371</v>
      </c>
      <c r="B383" s="59" t="s">
        <v>405</v>
      </c>
      <c r="C383" s="48">
        <v>901</v>
      </c>
      <c r="D383" s="49" t="s">
        <v>388</v>
      </c>
      <c r="E383" s="60" t="s">
        <v>406</v>
      </c>
      <c r="F383" s="49"/>
      <c r="G383" s="50">
        <f>G384+G386</f>
        <v>430.20000000000005</v>
      </c>
      <c r="H383" s="50">
        <f t="shared" ref="H383" si="190">H384+H386</f>
        <v>430.20000000000005</v>
      </c>
      <c r="I383" s="50">
        <f>H383*100/G383</f>
        <v>100</v>
      </c>
    </row>
    <row r="384" spans="1:9" ht="26.4" outlineLevel="1" x14ac:dyDescent="0.25">
      <c r="A384" s="4">
        <v>372</v>
      </c>
      <c r="B384" s="88" t="s">
        <v>407</v>
      </c>
      <c r="C384" s="4">
        <v>901</v>
      </c>
      <c r="D384" s="23" t="s">
        <v>388</v>
      </c>
      <c r="E384" s="40" t="s">
        <v>408</v>
      </c>
      <c r="F384" s="23"/>
      <c r="G384" s="24">
        <f>G385</f>
        <v>201.4</v>
      </c>
      <c r="H384" s="24">
        <f t="shared" ref="H384" si="191">H385</f>
        <v>201.4</v>
      </c>
      <c r="I384" s="25">
        <f>H384/G384*100</f>
        <v>100</v>
      </c>
    </row>
    <row r="385" spans="1:9" outlineLevel="1" x14ac:dyDescent="0.25">
      <c r="A385" s="4">
        <v>373</v>
      </c>
      <c r="B385" s="22" t="s">
        <v>31</v>
      </c>
      <c r="C385" s="4">
        <v>901</v>
      </c>
      <c r="D385" s="23" t="s">
        <v>388</v>
      </c>
      <c r="E385" s="40" t="s">
        <v>408</v>
      </c>
      <c r="F385" s="23" t="s">
        <v>32</v>
      </c>
      <c r="G385" s="24">
        <v>201.4</v>
      </c>
      <c r="H385" s="24">
        <v>201.4</v>
      </c>
      <c r="I385" s="25">
        <f>H385*100/G385</f>
        <v>100</v>
      </c>
    </row>
    <row r="386" spans="1:9" ht="26.4" outlineLevel="1" x14ac:dyDescent="0.25">
      <c r="A386" s="4">
        <v>374</v>
      </c>
      <c r="B386" s="32" t="s">
        <v>409</v>
      </c>
      <c r="C386" s="4">
        <v>901</v>
      </c>
      <c r="D386" s="23" t="s">
        <v>388</v>
      </c>
      <c r="E386" s="40" t="s">
        <v>410</v>
      </c>
      <c r="F386" s="23"/>
      <c r="G386" s="24">
        <f>SUM(G387:G388)</f>
        <v>228.8</v>
      </c>
      <c r="H386" s="24">
        <f t="shared" ref="H386" si="192">SUM(H387:H388)</f>
        <v>228.8</v>
      </c>
      <c r="I386" s="25">
        <f>H386/G386*100</f>
        <v>100</v>
      </c>
    </row>
    <row r="387" spans="1:9" outlineLevel="1" x14ac:dyDescent="0.25">
      <c r="A387" s="4">
        <v>375</v>
      </c>
      <c r="B387" s="22" t="s">
        <v>31</v>
      </c>
      <c r="C387" s="4">
        <v>901</v>
      </c>
      <c r="D387" s="23" t="s">
        <v>388</v>
      </c>
      <c r="E387" s="40" t="s">
        <v>410</v>
      </c>
      <c r="F387" s="23" t="s">
        <v>32</v>
      </c>
      <c r="G387" s="24">
        <v>123.7</v>
      </c>
      <c r="H387" s="24">
        <v>123.7</v>
      </c>
      <c r="I387" s="25">
        <f t="shared" ref="I387:I388" si="193">H387*100/G387</f>
        <v>100</v>
      </c>
    </row>
    <row r="388" spans="1:9" outlineLevel="1" x14ac:dyDescent="0.25">
      <c r="A388" s="4">
        <v>376</v>
      </c>
      <c r="B388" s="22" t="s">
        <v>393</v>
      </c>
      <c r="C388" s="4">
        <v>901</v>
      </c>
      <c r="D388" s="23" t="s">
        <v>388</v>
      </c>
      <c r="E388" s="40" t="s">
        <v>410</v>
      </c>
      <c r="F388" s="23" t="s">
        <v>394</v>
      </c>
      <c r="G388" s="24">
        <v>105.1</v>
      </c>
      <c r="H388" s="24">
        <v>105.1</v>
      </c>
      <c r="I388" s="25">
        <f t="shared" si="193"/>
        <v>100</v>
      </c>
    </row>
    <row r="389" spans="1:9" outlineLevel="1" x14ac:dyDescent="0.25">
      <c r="A389" s="4">
        <v>377</v>
      </c>
      <c r="B389" s="18" t="s">
        <v>21</v>
      </c>
      <c r="C389" s="19">
        <v>901</v>
      </c>
      <c r="D389" s="20" t="s">
        <v>388</v>
      </c>
      <c r="E389" s="20" t="s">
        <v>22</v>
      </c>
      <c r="F389" s="20"/>
      <c r="G389" s="21">
        <f>G390</f>
        <v>35.5</v>
      </c>
      <c r="H389" s="21">
        <f t="shared" ref="H389:H390" si="194">H390</f>
        <v>35.5</v>
      </c>
      <c r="I389" s="21">
        <f>H389*100/G389</f>
        <v>100</v>
      </c>
    </row>
    <row r="390" spans="1:9" outlineLevel="1" x14ac:dyDescent="0.25">
      <c r="A390" s="4">
        <v>378</v>
      </c>
      <c r="B390" s="28" t="s">
        <v>39</v>
      </c>
      <c r="C390" s="4">
        <v>901</v>
      </c>
      <c r="D390" s="23" t="s">
        <v>388</v>
      </c>
      <c r="E390" s="23" t="s">
        <v>40</v>
      </c>
      <c r="F390" s="23"/>
      <c r="G390" s="24">
        <f>G391</f>
        <v>35.5</v>
      </c>
      <c r="H390" s="24">
        <f t="shared" si="194"/>
        <v>35.5</v>
      </c>
      <c r="I390" s="25">
        <f>H390/G390*100</f>
        <v>100</v>
      </c>
    </row>
    <row r="391" spans="1:9" outlineLevel="1" x14ac:dyDescent="0.25">
      <c r="A391" s="4">
        <v>379</v>
      </c>
      <c r="B391" s="22" t="s">
        <v>393</v>
      </c>
      <c r="C391" s="4">
        <v>901</v>
      </c>
      <c r="D391" s="23" t="s">
        <v>388</v>
      </c>
      <c r="E391" s="23" t="s">
        <v>40</v>
      </c>
      <c r="F391" s="23" t="s">
        <v>394</v>
      </c>
      <c r="G391" s="24">
        <v>35.5</v>
      </c>
      <c r="H391" s="24">
        <v>35.5</v>
      </c>
      <c r="I391" s="25">
        <f>H391*100/G391</f>
        <v>100</v>
      </c>
    </row>
    <row r="392" spans="1:9" ht="13.8" outlineLevel="1" x14ac:dyDescent="0.3">
      <c r="A392" s="4">
        <v>380</v>
      </c>
      <c r="B392" s="53" t="s">
        <v>411</v>
      </c>
      <c r="C392" s="48">
        <v>901</v>
      </c>
      <c r="D392" s="49" t="s">
        <v>412</v>
      </c>
      <c r="E392" s="23"/>
      <c r="F392" s="23"/>
      <c r="G392" s="50">
        <f>G393</f>
        <v>137508.90000000002</v>
      </c>
      <c r="H392" s="50">
        <f t="shared" ref="H392" si="195">H393</f>
        <v>137508.80000000005</v>
      </c>
      <c r="I392" s="13">
        <f>H392*100/G392</f>
        <v>99.999927277434409</v>
      </c>
    </row>
    <row r="393" spans="1:9" outlineLevel="1" x14ac:dyDescent="0.25">
      <c r="A393" s="4">
        <v>381</v>
      </c>
      <c r="B393" s="14" t="s">
        <v>413</v>
      </c>
      <c r="C393" s="4">
        <v>901</v>
      </c>
      <c r="D393" s="16" t="s">
        <v>414</v>
      </c>
      <c r="E393" s="16"/>
      <c r="F393" s="16"/>
      <c r="G393" s="17">
        <f>G394+G415</f>
        <v>137508.90000000002</v>
      </c>
      <c r="H393" s="17">
        <f t="shared" ref="H393" si="196">H394+H415</f>
        <v>137508.80000000005</v>
      </c>
      <c r="I393" s="35">
        <f>H393/G393*100</f>
        <v>99.999927277434423</v>
      </c>
    </row>
    <row r="394" spans="1:9" ht="26.4" outlineLevel="1" x14ac:dyDescent="0.25">
      <c r="A394" s="4">
        <v>382</v>
      </c>
      <c r="B394" s="89" t="s">
        <v>415</v>
      </c>
      <c r="C394" s="19">
        <v>901</v>
      </c>
      <c r="D394" s="20" t="s">
        <v>414</v>
      </c>
      <c r="E394" s="20" t="s">
        <v>416</v>
      </c>
      <c r="F394" s="20"/>
      <c r="G394" s="21">
        <f>G395+G399</f>
        <v>137408.90000000002</v>
      </c>
      <c r="H394" s="21">
        <f t="shared" ref="H394" si="197">H395+H399</f>
        <v>137408.80000000005</v>
      </c>
      <c r="I394" s="21">
        <f>H394*100/G394</f>
        <v>99.999927224510216</v>
      </c>
    </row>
    <row r="395" spans="1:9" ht="13.8" outlineLevel="1" x14ac:dyDescent="0.3">
      <c r="A395" s="4">
        <v>383</v>
      </c>
      <c r="B395" s="90" t="s">
        <v>417</v>
      </c>
      <c r="C395" s="48">
        <v>901</v>
      </c>
      <c r="D395" s="49" t="s">
        <v>414</v>
      </c>
      <c r="E395" s="49" t="s">
        <v>418</v>
      </c>
      <c r="F395" s="49"/>
      <c r="G395" s="50">
        <f>G396</f>
        <v>138.30000000000001</v>
      </c>
      <c r="H395" s="50">
        <f t="shared" ref="H395" si="198">H396</f>
        <v>138.19999999999999</v>
      </c>
      <c r="I395" s="50">
        <f>H395*100/G395</f>
        <v>99.927693420101207</v>
      </c>
    </row>
    <row r="396" spans="1:9" outlineLevel="1" x14ac:dyDescent="0.25">
      <c r="A396" s="4">
        <v>384</v>
      </c>
      <c r="B396" s="51" t="s">
        <v>419</v>
      </c>
      <c r="C396" s="4">
        <v>901</v>
      </c>
      <c r="D396" s="23" t="s">
        <v>414</v>
      </c>
      <c r="E396" s="40" t="s">
        <v>420</v>
      </c>
      <c r="F396" s="23"/>
      <c r="G396" s="24">
        <f>SUM(G397:G398)</f>
        <v>138.30000000000001</v>
      </c>
      <c r="H396" s="24">
        <f t="shared" ref="H396" si="199">SUM(H397:H398)</f>
        <v>138.19999999999999</v>
      </c>
      <c r="I396" s="25">
        <f>H396/G396*100</f>
        <v>99.927693420101221</v>
      </c>
    </row>
    <row r="397" spans="1:9" outlineLevel="1" x14ac:dyDescent="0.25">
      <c r="A397" s="4">
        <v>385</v>
      </c>
      <c r="B397" s="22" t="s">
        <v>31</v>
      </c>
      <c r="C397" s="4">
        <v>901</v>
      </c>
      <c r="D397" s="23" t="s">
        <v>414</v>
      </c>
      <c r="E397" s="40" t="s">
        <v>420</v>
      </c>
      <c r="F397" s="23" t="s">
        <v>32</v>
      </c>
      <c r="G397" s="24">
        <v>68.3</v>
      </c>
      <c r="H397" s="24">
        <v>68.2</v>
      </c>
      <c r="I397" s="25">
        <f t="shared" ref="I397:I398" si="200">H397*100/G397</f>
        <v>99.853587115666187</v>
      </c>
    </row>
    <row r="398" spans="1:9" outlineLevel="1" x14ac:dyDescent="0.25">
      <c r="A398" s="4">
        <v>386</v>
      </c>
      <c r="B398" s="32" t="s">
        <v>397</v>
      </c>
      <c r="C398" s="4">
        <v>901</v>
      </c>
      <c r="D398" s="23" t="s">
        <v>414</v>
      </c>
      <c r="E398" s="40" t="s">
        <v>420</v>
      </c>
      <c r="F398" s="23" t="s">
        <v>398</v>
      </c>
      <c r="G398" s="24">
        <v>70</v>
      </c>
      <c r="H398" s="24">
        <v>70</v>
      </c>
      <c r="I398" s="25">
        <f t="shared" si="200"/>
        <v>100</v>
      </c>
    </row>
    <row r="399" spans="1:9" ht="27.6" outlineLevel="1" x14ac:dyDescent="0.3">
      <c r="A399" s="4">
        <v>387</v>
      </c>
      <c r="B399" s="90" t="s">
        <v>421</v>
      </c>
      <c r="C399" s="48">
        <v>901</v>
      </c>
      <c r="D399" s="49" t="s">
        <v>414</v>
      </c>
      <c r="E399" s="49" t="s">
        <v>422</v>
      </c>
      <c r="F399" s="49"/>
      <c r="G399" s="50">
        <f>G400+G411+G413+G403+G405+G407+G409</f>
        <v>137270.60000000003</v>
      </c>
      <c r="H399" s="50">
        <f t="shared" ref="H399" si="201">H400+H411+H413+H403+H405+H407+H409</f>
        <v>137270.60000000003</v>
      </c>
      <c r="I399" s="50">
        <f>H399*100/G399</f>
        <v>100</v>
      </c>
    </row>
    <row r="400" spans="1:9" outlineLevel="1" x14ac:dyDescent="0.25">
      <c r="A400" s="4">
        <v>388</v>
      </c>
      <c r="B400" s="51" t="s">
        <v>423</v>
      </c>
      <c r="C400" s="15">
        <v>901</v>
      </c>
      <c r="D400" s="23" t="s">
        <v>414</v>
      </c>
      <c r="E400" s="40" t="s">
        <v>424</v>
      </c>
      <c r="F400" s="23"/>
      <c r="G400" s="24">
        <f>SUM(G401:G402)</f>
        <v>86698.3</v>
      </c>
      <c r="H400" s="24">
        <f t="shared" ref="H400" si="202">SUM(H401:H402)</f>
        <v>86698.3</v>
      </c>
      <c r="I400" s="25">
        <f>H400/G400*100</f>
        <v>100</v>
      </c>
    </row>
    <row r="401" spans="1:9" ht="26.4" outlineLevel="1" x14ac:dyDescent="0.25">
      <c r="A401" s="4">
        <v>389</v>
      </c>
      <c r="B401" s="22" t="s">
        <v>425</v>
      </c>
      <c r="C401" s="4">
        <v>901</v>
      </c>
      <c r="D401" s="23" t="s">
        <v>414</v>
      </c>
      <c r="E401" s="40" t="s">
        <v>424</v>
      </c>
      <c r="F401" s="23" t="s">
        <v>426</v>
      </c>
      <c r="G401" s="24">
        <v>86350.5</v>
      </c>
      <c r="H401" s="24">
        <v>86350.5</v>
      </c>
      <c r="I401" s="25">
        <f t="shared" ref="I401:I402" si="203">H401*100/G401</f>
        <v>100</v>
      </c>
    </row>
    <row r="402" spans="1:9" outlineLevel="1" x14ac:dyDescent="0.25">
      <c r="A402" s="4">
        <v>390</v>
      </c>
      <c r="B402" s="32" t="s">
        <v>427</v>
      </c>
      <c r="C402" s="4">
        <v>901</v>
      </c>
      <c r="D402" s="23" t="s">
        <v>414</v>
      </c>
      <c r="E402" s="40" t="s">
        <v>424</v>
      </c>
      <c r="F402" s="23" t="s">
        <v>428</v>
      </c>
      <c r="G402" s="24">
        <v>347.8</v>
      </c>
      <c r="H402" s="24">
        <v>347.8</v>
      </c>
      <c r="I402" s="25">
        <f t="shared" si="203"/>
        <v>100</v>
      </c>
    </row>
    <row r="403" spans="1:9" ht="52.8" outlineLevel="1" x14ac:dyDescent="0.25">
      <c r="A403" s="4">
        <v>391</v>
      </c>
      <c r="B403" s="54" t="s">
        <v>429</v>
      </c>
      <c r="C403" s="4">
        <v>901</v>
      </c>
      <c r="D403" s="23" t="s">
        <v>414</v>
      </c>
      <c r="E403" s="40" t="s">
        <v>430</v>
      </c>
      <c r="F403" s="23"/>
      <c r="G403" s="24">
        <f>G404</f>
        <v>16.100000000000001</v>
      </c>
      <c r="H403" s="24">
        <f t="shared" ref="H403" si="204">H404</f>
        <v>16.100000000000001</v>
      </c>
      <c r="I403" s="25">
        <f>H403/G403*100</f>
        <v>100</v>
      </c>
    </row>
    <row r="404" spans="1:9" ht="26.4" outlineLevel="1" x14ac:dyDescent="0.25">
      <c r="A404" s="4">
        <v>392</v>
      </c>
      <c r="B404" s="22" t="s">
        <v>425</v>
      </c>
      <c r="C404" s="4">
        <v>901</v>
      </c>
      <c r="D404" s="23" t="s">
        <v>414</v>
      </c>
      <c r="E404" s="40" t="s">
        <v>430</v>
      </c>
      <c r="F404" s="23" t="s">
        <v>426</v>
      </c>
      <c r="G404" s="24">
        <v>16.100000000000001</v>
      </c>
      <c r="H404" s="24">
        <v>16.100000000000001</v>
      </c>
      <c r="I404" s="25">
        <f>H404*100/G404</f>
        <v>100</v>
      </c>
    </row>
    <row r="405" spans="1:9" ht="52.8" outlineLevel="1" x14ac:dyDescent="0.25">
      <c r="A405" s="4">
        <v>393</v>
      </c>
      <c r="B405" s="54" t="s">
        <v>429</v>
      </c>
      <c r="C405" s="4">
        <v>901</v>
      </c>
      <c r="D405" s="23" t="s">
        <v>414</v>
      </c>
      <c r="E405" s="40" t="s">
        <v>431</v>
      </c>
      <c r="F405" s="23"/>
      <c r="G405" s="24">
        <f>G406</f>
        <v>10.8</v>
      </c>
      <c r="H405" s="24">
        <f t="shared" ref="H405" si="205">H406</f>
        <v>10.8</v>
      </c>
      <c r="I405" s="25">
        <f>H405/G405*100</f>
        <v>100</v>
      </c>
    </row>
    <row r="406" spans="1:9" ht="26.4" outlineLevel="1" x14ac:dyDescent="0.25">
      <c r="A406" s="4">
        <v>394</v>
      </c>
      <c r="B406" s="22" t="s">
        <v>401</v>
      </c>
      <c r="C406" s="4">
        <v>901</v>
      </c>
      <c r="D406" s="23" t="s">
        <v>414</v>
      </c>
      <c r="E406" s="40" t="s">
        <v>431</v>
      </c>
      <c r="F406" s="23" t="s">
        <v>402</v>
      </c>
      <c r="G406" s="24">
        <v>10.8</v>
      </c>
      <c r="H406" s="24">
        <v>10.8</v>
      </c>
      <c r="I406" s="25">
        <f>H406*100/G406</f>
        <v>100</v>
      </c>
    </row>
    <row r="407" spans="1:9" ht="39.6" outlineLevel="1" x14ac:dyDescent="0.25">
      <c r="A407" s="4">
        <v>395</v>
      </c>
      <c r="B407" s="32" t="s">
        <v>432</v>
      </c>
      <c r="C407" s="4">
        <v>901</v>
      </c>
      <c r="D407" s="23" t="s">
        <v>414</v>
      </c>
      <c r="E407" s="40" t="s">
        <v>433</v>
      </c>
      <c r="F407" s="23"/>
      <c r="G407" s="24">
        <f>G408</f>
        <v>5338</v>
      </c>
      <c r="H407" s="24">
        <f t="shared" ref="H407" si="206">H408</f>
        <v>5338</v>
      </c>
      <c r="I407" s="25">
        <f>H407/G407*100</f>
        <v>100</v>
      </c>
    </row>
    <row r="408" spans="1:9" ht="26.4" outlineLevel="1" x14ac:dyDescent="0.25">
      <c r="A408" s="4">
        <v>396</v>
      </c>
      <c r="B408" s="32" t="s">
        <v>425</v>
      </c>
      <c r="C408" s="4">
        <v>901</v>
      </c>
      <c r="D408" s="23" t="s">
        <v>414</v>
      </c>
      <c r="E408" s="40" t="s">
        <v>433</v>
      </c>
      <c r="F408" s="23" t="s">
        <v>426</v>
      </c>
      <c r="G408" s="24">
        <v>5338</v>
      </c>
      <c r="H408" s="24">
        <v>5338</v>
      </c>
      <c r="I408" s="25">
        <f>H408*100/G408</f>
        <v>100</v>
      </c>
    </row>
    <row r="409" spans="1:9" ht="39.6" outlineLevel="1" x14ac:dyDescent="0.25">
      <c r="A409" s="4">
        <v>397</v>
      </c>
      <c r="B409" s="32" t="s">
        <v>432</v>
      </c>
      <c r="C409" s="4">
        <v>901</v>
      </c>
      <c r="D409" s="23" t="s">
        <v>414</v>
      </c>
      <c r="E409" s="40" t="s">
        <v>434</v>
      </c>
      <c r="F409" s="23"/>
      <c r="G409" s="24">
        <f>G410</f>
        <v>3590</v>
      </c>
      <c r="H409" s="24">
        <f t="shared" ref="H409" si="207">H410</f>
        <v>3590</v>
      </c>
      <c r="I409" s="25">
        <f>H409/G409*100</f>
        <v>100</v>
      </c>
    </row>
    <row r="410" spans="1:9" ht="26.4" outlineLevel="1" x14ac:dyDescent="0.25">
      <c r="A410" s="4">
        <v>398</v>
      </c>
      <c r="B410" s="22" t="s">
        <v>401</v>
      </c>
      <c r="C410" s="4">
        <v>901</v>
      </c>
      <c r="D410" s="23" t="s">
        <v>414</v>
      </c>
      <c r="E410" s="40" t="s">
        <v>434</v>
      </c>
      <c r="F410" s="23" t="s">
        <v>402</v>
      </c>
      <c r="G410" s="24">
        <v>3590</v>
      </c>
      <c r="H410" s="24">
        <v>3590</v>
      </c>
      <c r="I410" s="25">
        <f>H410*100/G410</f>
        <v>100</v>
      </c>
    </row>
    <row r="411" spans="1:9" ht="26.4" outlineLevel="1" x14ac:dyDescent="0.25">
      <c r="A411" s="4">
        <v>399</v>
      </c>
      <c r="B411" s="51" t="s">
        <v>435</v>
      </c>
      <c r="C411" s="4">
        <v>901</v>
      </c>
      <c r="D411" s="23" t="s">
        <v>414</v>
      </c>
      <c r="E411" s="40" t="s">
        <v>436</v>
      </c>
      <c r="F411" s="23"/>
      <c r="G411" s="24">
        <f>G412</f>
        <v>41539.4</v>
      </c>
      <c r="H411" s="24">
        <f t="shared" ref="H411" si="208">H412</f>
        <v>41539.4</v>
      </c>
      <c r="I411" s="25">
        <f>H411/G411*100</f>
        <v>100</v>
      </c>
    </row>
    <row r="412" spans="1:9" ht="26.4" outlineLevel="1" x14ac:dyDescent="0.25">
      <c r="A412" s="4">
        <v>400</v>
      </c>
      <c r="B412" s="22" t="s">
        <v>401</v>
      </c>
      <c r="C412" s="4">
        <v>901</v>
      </c>
      <c r="D412" s="23" t="s">
        <v>414</v>
      </c>
      <c r="E412" s="40" t="s">
        <v>436</v>
      </c>
      <c r="F412" s="23" t="s">
        <v>402</v>
      </c>
      <c r="G412" s="24">
        <v>41539.4</v>
      </c>
      <c r="H412" s="24">
        <v>41539.4</v>
      </c>
      <c r="I412" s="25">
        <f>H412*100/G412</f>
        <v>100</v>
      </c>
    </row>
    <row r="413" spans="1:9" ht="66" outlineLevel="1" x14ac:dyDescent="0.25">
      <c r="A413" s="4">
        <v>401</v>
      </c>
      <c r="B413" s="22" t="s">
        <v>437</v>
      </c>
      <c r="C413" s="4">
        <v>901</v>
      </c>
      <c r="D413" s="23" t="s">
        <v>414</v>
      </c>
      <c r="E413" s="40" t="s">
        <v>438</v>
      </c>
      <c r="F413" s="23"/>
      <c r="G413" s="24">
        <f>G414</f>
        <v>78</v>
      </c>
      <c r="H413" s="24">
        <f t="shared" ref="H413" si="209">H414</f>
        <v>78</v>
      </c>
      <c r="I413" s="25">
        <f>H413/G413*100</f>
        <v>100</v>
      </c>
    </row>
    <row r="414" spans="1:9" outlineLevel="1" x14ac:dyDescent="0.25">
      <c r="A414" s="4">
        <v>402</v>
      </c>
      <c r="B414" s="22" t="s">
        <v>393</v>
      </c>
      <c r="C414" s="4">
        <v>901</v>
      </c>
      <c r="D414" s="23" t="s">
        <v>414</v>
      </c>
      <c r="E414" s="40" t="s">
        <v>438</v>
      </c>
      <c r="F414" s="23" t="s">
        <v>394</v>
      </c>
      <c r="G414" s="24">
        <v>78</v>
      </c>
      <c r="H414" s="24">
        <v>78</v>
      </c>
      <c r="I414" s="25">
        <f>H414*100/G414</f>
        <v>100</v>
      </c>
    </row>
    <row r="415" spans="1:9" outlineLevel="1" x14ac:dyDescent="0.25">
      <c r="A415" s="4">
        <v>403</v>
      </c>
      <c r="B415" s="18" t="s">
        <v>21</v>
      </c>
      <c r="C415" s="19">
        <v>901</v>
      </c>
      <c r="D415" s="20" t="s">
        <v>414</v>
      </c>
      <c r="E415" s="20" t="s">
        <v>22</v>
      </c>
      <c r="F415" s="16"/>
      <c r="G415" s="21">
        <f>G416</f>
        <v>100</v>
      </c>
      <c r="H415" s="21">
        <f t="shared" ref="H415:H416" si="210">H416</f>
        <v>100</v>
      </c>
      <c r="I415" s="21">
        <f>H415*100/G415</f>
        <v>100</v>
      </c>
    </row>
    <row r="416" spans="1:9" outlineLevel="1" x14ac:dyDescent="0.25">
      <c r="A416" s="4">
        <v>404</v>
      </c>
      <c r="B416" s="28" t="s">
        <v>39</v>
      </c>
      <c r="C416" s="4">
        <v>901</v>
      </c>
      <c r="D416" s="23" t="s">
        <v>414</v>
      </c>
      <c r="E416" s="23" t="s">
        <v>40</v>
      </c>
      <c r="F416" s="23"/>
      <c r="G416" s="24">
        <f>G417</f>
        <v>100</v>
      </c>
      <c r="H416" s="24">
        <f t="shared" si="210"/>
        <v>100</v>
      </c>
      <c r="I416" s="25">
        <f>H416/G416*100</f>
        <v>100</v>
      </c>
    </row>
    <row r="417" spans="1:9" outlineLevel="1" x14ac:dyDescent="0.25">
      <c r="A417" s="4">
        <v>405</v>
      </c>
      <c r="B417" s="32" t="s">
        <v>427</v>
      </c>
      <c r="C417" s="4">
        <v>901</v>
      </c>
      <c r="D417" s="23" t="s">
        <v>414</v>
      </c>
      <c r="E417" s="23" t="s">
        <v>40</v>
      </c>
      <c r="F417" s="23" t="s">
        <v>428</v>
      </c>
      <c r="G417" s="24">
        <v>100</v>
      </c>
      <c r="H417" s="24">
        <v>100</v>
      </c>
      <c r="I417" s="25">
        <f>H417*100/G417</f>
        <v>100</v>
      </c>
    </row>
    <row r="418" spans="1:9" ht="13.8" outlineLevel="1" x14ac:dyDescent="0.3">
      <c r="A418" s="4">
        <v>406</v>
      </c>
      <c r="B418" s="53" t="s">
        <v>439</v>
      </c>
      <c r="C418" s="48">
        <v>901</v>
      </c>
      <c r="D418" s="49" t="s">
        <v>440</v>
      </c>
      <c r="E418" s="23"/>
      <c r="F418" s="23"/>
      <c r="G418" s="50">
        <f>G419+G423+G453+G443</f>
        <v>168494.1</v>
      </c>
      <c r="H418" s="50">
        <f t="shared" ref="H418" si="211">H419+H423+H453+H443</f>
        <v>163428.90000000002</v>
      </c>
      <c r="I418" s="13">
        <f>H418*100/G418</f>
        <v>96.993841327381801</v>
      </c>
    </row>
    <row r="419" spans="1:9" outlineLevel="1" x14ac:dyDescent="0.25">
      <c r="A419" s="4">
        <v>407</v>
      </c>
      <c r="B419" s="14" t="s">
        <v>441</v>
      </c>
      <c r="C419" s="4">
        <v>901</v>
      </c>
      <c r="D419" s="16" t="s">
        <v>442</v>
      </c>
      <c r="E419" s="16"/>
      <c r="F419" s="16"/>
      <c r="G419" s="17">
        <f>G420</f>
        <v>4367.6000000000004</v>
      </c>
      <c r="H419" s="17">
        <f t="shared" ref="H419:H421" si="212">H420</f>
        <v>4367.6000000000004</v>
      </c>
      <c r="I419" s="35">
        <f>H419/G419*100</f>
        <v>100</v>
      </c>
    </row>
    <row r="420" spans="1:9" outlineLevel="1" x14ac:dyDescent="0.25">
      <c r="A420" s="4">
        <v>408</v>
      </c>
      <c r="B420" s="18" t="s">
        <v>21</v>
      </c>
      <c r="C420" s="19">
        <v>901</v>
      </c>
      <c r="D420" s="20" t="s">
        <v>442</v>
      </c>
      <c r="E420" s="20" t="s">
        <v>22</v>
      </c>
      <c r="F420" s="16"/>
      <c r="G420" s="21">
        <f>G421</f>
        <v>4367.6000000000004</v>
      </c>
      <c r="H420" s="21">
        <f t="shared" si="212"/>
        <v>4367.6000000000004</v>
      </c>
      <c r="I420" s="21">
        <f>H420*100/G420</f>
        <v>100</v>
      </c>
    </row>
    <row r="421" spans="1:9" ht="13.8" outlineLevel="1" x14ac:dyDescent="0.3">
      <c r="A421" s="4">
        <v>409</v>
      </c>
      <c r="B421" s="22" t="s">
        <v>443</v>
      </c>
      <c r="C421" s="4">
        <v>901</v>
      </c>
      <c r="D421" s="23" t="s">
        <v>442</v>
      </c>
      <c r="E421" s="23">
        <v>7000109090</v>
      </c>
      <c r="F421" s="23"/>
      <c r="G421" s="50">
        <f>G422</f>
        <v>4367.6000000000004</v>
      </c>
      <c r="H421" s="50">
        <f t="shared" si="212"/>
        <v>4367.6000000000004</v>
      </c>
      <c r="I421" s="50">
        <f>H421*100/G421</f>
        <v>100</v>
      </c>
    </row>
    <row r="422" spans="1:9" outlineLevel="1" x14ac:dyDescent="0.25">
      <c r="A422" s="4">
        <v>410</v>
      </c>
      <c r="B422" s="91" t="s">
        <v>444</v>
      </c>
      <c r="C422" s="4">
        <v>901</v>
      </c>
      <c r="D422" s="23" t="s">
        <v>442</v>
      </c>
      <c r="E422" s="23">
        <v>7000109090</v>
      </c>
      <c r="F422" s="92" t="s">
        <v>445</v>
      </c>
      <c r="G422" s="24">
        <v>4367.6000000000004</v>
      </c>
      <c r="H422" s="24">
        <v>4367.6000000000004</v>
      </c>
      <c r="I422" s="25">
        <f>H422*100/G422</f>
        <v>100</v>
      </c>
    </row>
    <row r="423" spans="1:9" outlineLevel="1" x14ac:dyDescent="0.25">
      <c r="A423" s="4">
        <v>411</v>
      </c>
      <c r="B423" s="14" t="s">
        <v>446</v>
      </c>
      <c r="C423" s="4">
        <v>901</v>
      </c>
      <c r="D423" s="16" t="s">
        <v>447</v>
      </c>
      <c r="E423" s="16"/>
      <c r="F423" s="16"/>
      <c r="G423" s="17">
        <f>G428+G424</f>
        <v>146236.70000000001</v>
      </c>
      <c r="H423" s="17">
        <f t="shared" ref="H423" si="213">H428+H424</f>
        <v>141919.80000000002</v>
      </c>
      <c r="I423" s="35">
        <f>H423/G423*100</f>
        <v>97.048005049348092</v>
      </c>
    </row>
    <row r="424" spans="1:9" ht="39.6" outlineLevel="1" x14ac:dyDescent="0.25">
      <c r="A424" s="4">
        <v>412</v>
      </c>
      <c r="B424" s="64" t="s">
        <v>448</v>
      </c>
      <c r="C424" s="19">
        <v>901</v>
      </c>
      <c r="D424" s="20" t="s">
        <v>447</v>
      </c>
      <c r="E424" s="20" t="s">
        <v>449</v>
      </c>
      <c r="F424" s="20"/>
      <c r="G424" s="21">
        <f>G425</f>
        <v>72.2</v>
      </c>
      <c r="H424" s="21">
        <f t="shared" ref="H424:H426" si="214">H425</f>
        <v>72.2</v>
      </c>
      <c r="I424" s="21">
        <f>H424*100/G424</f>
        <v>100</v>
      </c>
    </row>
    <row r="425" spans="1:9" ht="27.6" outlineLevel="1" x14ac:dyDescent="0.3">
      <c r="A425" s="4">
        <v>413</v>
      </c>
      <c r="B425" s="86" t="s">
        <v>450</v>
      </c>
      <c r="C425" s="48">
        <v>901</v>
      </c>
      <c r="D425" s="49" t="s">
        <v>447</v>
      </c>
      <c r="E425" s="49" t="s">
        <v>451</v>
      </c>
      <c r="F425" s="49"/>
      <c r="G425" s="50">
        <f>G426</f>
        <v>72.2</v>
      </c>
      <c r="H425" s="50">
        <f t="shared" si="214"/>
        <v>72.2</v>
      </c>
      <c r="I425" s="50">
        <f>H425*100/G425</f>
        <v>100</v>
      </c>
    </row>
    <row r="426" spans="1:9" ht="26.4" outlineLevel="1" x14ac:dyDescent="0.25">
      <c r="A426" s="4">
        <v>414</v>
      </c>
      <c r="B426" s="32" t="s">
        <v>452</v>
      </c>
      <c r="C426" s="4">
        <v>901</v>
      </c>
      <c r="D426" s="23" t="s">
        <v>447</v>
      </c>
      <c r="E426" s="40" t="s">
        <v>453</v>
      </c>
      <c r="F426" s="23"/>
      <c r="G426" s="24">
        <f>G427</f>
        <v>72.2</v>
      </c>
      <c r="H426" s="24">
        <f t="shared" si="214"/>
        <v>72.2</v>
      </c>
      <c r="I426" s="25">
        <f>H426/G426*100</f>
        <v>100</v>
      </c>
    </row>
    <row r="427" spans="1:9" ht="39.6" outlineLevel="1" x14ac:dyDescent="0.25">
      <c r="A427" s="4">
        <v>415</v>
      </c>
      <c r="B427" s="32" t="s">
        <v>132</v>
      </c>
      <c r="C427" s="4">
        <v>901</v>
      </c>
      <c r="D427" s="23" t="s">
        <v>447</v>
      </c>
      <c r="E427" s="40" t="s">
        <v>453</v>
      </c>
      <c r="F427" s="23" t="s">
        <v>133</v>
      </c>
      <c r="G427" s="24">
        <v>72.2</v>
      </c>
      <c r="H427" s="24">
        <v>72.2</v>
      </c>
      <c r="I427" s="25">
        <f>H427*100/G427</f>
        <v>100</v>
      </c>
    </row>
    <row r="428" spans="1:9" outlineLevel="1" x14ac:dyDescent="0.25">
      <c r="A428" s="4">
        <v>416</v>
      </c>
      <c r="B428" s="18" t="s">
        <v>21</v>
      </c>
      <c r="C428" s="19">
        <v>901</v>
      </c>
      <c r="D428" s="20" t="s">
        <v>447</v>
      </c>
      <c r="E428" s="20" t="s">
        <v>22</v>
      </c>
      <c r="F428" s="20"/>
      <c r="G428" s="21">
        <f>G429+G432+G435+G438+G441</f>
        <v>146164.5</v>
      </c>
      <c r="H428" s="21">
        <f t="shared" ref="H428" si="215">H429+H432+H435+H438+H441</f>
        <v>141847.6</v>
      </c>
      <c r="I428" s="21">
        <f>H428*100/G428</f>
        <v>97.046546870136041</v>
      </c>
    </row>
    <row r="429" spans="1:9" outlineLevel="1" x14ac:dyDescent="0.25">
      <c r="A429" s="4">
        <v>417</v>
      </c>
      <c r="B429" s="51" t="s">
        <v>454</v>
      </c>
      <c r="C429" s="4">
        <v>901</v>
      </c>
      <c r="D429" s="23" t="s">
        <v>447</v>
      </c>
      <c r="E429" s="23" t="s">
        <v>455</v>
      </c>
      <c r="F429" s="23"/>
      <c r="G429" s="24">
        <f>SUM(G430:G431)</f>
        <v>362.40000000000003</v>
      </c>
      <c r="H429" s="24">
        <f t="shared" ref="H429" si="216">SUM(H430:H431)</f>
        <v>362.40000000000003</v>
      </c>
      <c r="I429" s="25">
        <f>H429/G429*100</f>
        <v>100</v>
      </c>
    </row>
    <row r="430" spans="1:9" outlineLevel="1" x14ac:dyDescent="0.25">
      <c r="A430" s="4">
        <v>418</v>
      </c>
      <c r="B430" s="22" t="s">
        <v>31</v>
      </c>
      <c r="C430" s="4">
        <v>901</v>
      </c>
      <c r="D430" s="23" t="s">
        <v>447</v>
      </c>
      <c r="E430" s="23" t="s">
        <v>455</v>
      </c>
      <c r="F430" s="23" t="s">
        <v>32</v>
      </c>
      <c r="G430" s="24">
        <v>54.6</v>
      </c>
      <c r="H430" s="24">
        <v>54.6</v>
      </c>
      <c r="I430" s="25">
        <f t="shared" ref="I430:I431" si="217">H430*100/G430</f>
        <v>100</v>
      </c>
    </row>
    <row r="431" spans="1:9" ht="26.4" outlineLevel="1" x14ac:dyDescent="0.25">
      <c r="A431" s="4">
        <v>419</v>
      </c>
      <c r="B431" s="32" t="s">
        <v>456</v>
      </c>
      <c r="C431" s="4">
        <v>901</v>
      </c>
      <c r="D431" s="23" t="s">
        <v>447</v>
      </c>
      <c r="E431" s="23" t="s">
        <v>455</v>
      </c>
      <c r="F431" s="23" t="s">
        <v>457</v>
      </c>
      <c r="G431" s="24">
        <v>307.8</v>
      </c>
      <c r="H431" s="24">
        <v>307.8</v>
      </c>
      <c r="I431" s="25">
        <f t="shared" si="217"/>
        <v>100</v>
      </c>
    </row>
    <row r="432" spans="1:9" ht="92.4" outlineLevel="1" x14ac:dyDescent="0.25">
      <c r="A432" s="4">
        <v>420</v>
      </c>
      <c r="B432" s="51" t="s">
        <v>458</v>
      </c>
      <c r="C432" s="4">
        <v>901</v>
      </c>
      <c r="D432" s="23" t="s">
        <v>447</v>
      </c>
      <c r="E432" s="23" t="s">
        <v>459</v>
      </c>
      <c r="F432" s="23"/>
      <c r="G432" s="24">
        <f>G434+G433</f>
        <v>27616.1</v>
      </c>
      <c r="H432" s="24">
        <f t="shared" ref="H432" si="218">H434+H433</f>
        <v>27372.799999999999</v>
      </c>
      <c r="I432" s="25">
        <f>H432/G432*100</f>
        <v>99.118992182096676</v>
      </c>
    </row>
    <row r="433" spans="1:9" outlineLevel="1" x14ac:dyDescent="0.25">
      <c r="A433" s="4">
        <v>421</v>
      </c>
      <c r="B433" s="22" t="s">
        <v>31</v>
      </c>
      <c r="C433" s="4">
        <v>901</v>
      </c>
      <c r="D433" s="23" t="s">
        <v>447</v>
      </c>
      <c r="E433" s="23" t="s">
        <v>459</v>
      </c>
      <c r="F433" s="23" t="s">
        <v>32</v>
      </c>
      <c r="G433" s="24">
        <v>304</v>
      </c>
      <c r="H433" s="24">
        <v>291.5</v>
      </c>
      <c r="I433" s="25">
        <f t="shared" ref="I433:I434" si="219">H433*100/G433</f>
        <v>95.888157894736835</v>
      </c>
    </row>
    <row r="434" spans="1:9" ht="26.4" outlineLevel="1" x14ac:dyDescent="0.25">
      <c r="A434" s="4">
        <v>422</v>
      </c>
      <c r="B434" s="22" t="s">
        <v>460</v>
      </c>
      <c r="C434" s="4">
        <v>901</v>
      </c>
      <c r="D434" s="23" t="s">
        <v>447</v>
      </c>
      <c r="E434" s="23" t="s">
        <v>459</v>
      </c>
      <c r="F434" s="23" t="s">
        <v>461</v>
      </c>
      <c r="G434" s="24">
        <v>27312.1</v>
      </c>
      <c r="H434" s="24">
        <v>27081.3</v>
      </c>
      <c r="I434" s="25">
        <f t="shared" si="219"/>
        <v>99.154953299087225</v>
      </c>
    </row>
    <row r="435" spans="1:9" ht="79.2" outlineLevel="2" x14ac:dyDescent="0.25">
      <c r="A435" s="4">
        <v>423</v>
      </c>
      <c r="B435" s="51" t="s">
        <v>462</v>
      </c>
      <c r="C435" s="4">
        <v>901</v>
      </c>
      <c r="D435" s="23" t="s">
        <v>447</v>
      </c>
      <c r="E435" s="23" t="s">
        <v>463</v>
      </c>
      <c r="F435" s="23"/>
      <c r="G435" s="24">
        <f>G437+G436</f>
        <v>44114.700000000004</v>
      </c>
      <c r="H435" s="24">
        <f t="shared" ref="H435" si="220">H437+H436</f>
        <v>40155.599999999999</v>
      </c>
      <c r="I435" s="25">
        <f>H435/G435*100</f>
        <v>91.025440499425343</v>
      </c>
    </row>
    <row r="436" spans="1:9" outlineLevel="1" x14ac:dyDescent="0.25">
      <c r="A436" s="4">
        <v>424</v>
      </c>
      <c r="B436" s="22" t="s">
        <v>31</v>
      </c>
      <c r="C436" s="4">
        <v>901</v>
      </c>
      <c r="D436" s="23" t="s">
        <v>447</v>
      </c>
      <c r="E436" s="23" t="s">
        <v>463</v>
      </c>
      <c r="F436" s="23" t="s">
        <v>32</v>
      </c>
      <c r="G436" s="24">
        <v>723.3</v>
      </c>
      <c r="H436" s="24">
        <v>538</v>
      </c>
      <c r="I436" s="25">
        <f t="shared" ref="I436:I437" si="221">H436*100/G436</f>
        <v>74.381307894373023</v>
      </c>
    </row>
    <row r="437" spans="1:9" ht="26.4" outlineLevel="1" x14ac:dyDescent="0.25">
      <c r="A437" s="4">
        <v>425</v>
      </c>
      <c r="B437" s="22" t="s">
        <v>460</v>
      </c>
      <c r="C437" s="4">
        <v>901</v>
      </c>
      <c r="D437" s="23" t="s">
        <v>447</v>
      </c>
      <c r="E437" s="23" t="s">
        <v>463</v>
      </c>
      <c r="F437" s="23" t="s">
        <v>461</v>
      </c>
      <c r="G437" s="24">
        <v>43391.4</v>
      </c>
      <c r="H437" s="24">
        <v>39617.599999999999</v>
      </c>
      <c r="I437" s="25">
        <f t="shared" si="221"/>
        <v>91.302884903460125</v>
      </c>
    </row>
    <row r="438" spans="1:9" ht="92.4" outlineLevel="1" x14ac:dyDescent="0.25">
      <c r="A438" s="4">
        <v>426</v>
      </c>
      <c r="B438" s="51" t="s">
        <v>464</v>
      </c>
      <c r="C438" s="4">
        <v>901</v>
      </c>
      <c r="D438" s="23" t="s">
        <v>447</v>
      </c>
      <c r="E438" s="23" t="s">
        <v>465</v>
      </c>
      <c r="F438" s="23"/>
      <c r="G438" s="24">
        <f>G440+G439</f>
        <v>73739.899999999994</v>
      </c>
      <c r="H438" s="24">
        <f t="shared" ref="H438" si="222">H440+H439</f>
        <v>73625.399999999994</v>
      </c>
      <c r="I438" s="25">
        <f>H438/G438*100</f>
        <v>99.844724497863439</v>
      </c>
    </row>
    <row r="439" spans="1:9" outlineLevel="1" x14ac:dyDescent="0.25">
      <c r="A439" s="4">
        <v>427</v>
      </c>
      <c r="B439" s="22" t="s">
        <v>31</v>
      </c>
      <c r="C439" s="4">
        <v>901</v>
      </c>
      <c r="D439" s="23" t="s">
        <v>447</v>
      </c>
      <c r="E439" s="23" t="s">
        <v>465</v>
      </c>
      <c r="F439" s="23" t="s">
        <v>32</v>
      </c>
      <c r="G439" s="24">
        <v>902.9</v>
      </c>
      <c r="H439" s="24">
        <v>896</v>
      </c>
      <c r="I439" s="25">
        <f t="shared" ref="I439:I440" si="223">H439*100/G439</f>
        <v>99.235795769188172</v>
      </c>
    </row>
    <row r="440" spans="1:9" ht="26.4" outlineLevel="1" x14ac:dyDescent="0.25">
      <c r="A440" s="4">
        <v>428</v>
      </c>
      <c r="B440" s="22" t="s">
        <v>460</v>
      </c>
      <c r="C440" s="4">
        <v>901</v>
      </c>
      <c r="D440" s="23" t="s">
        <v>447</v>
      </c>
      <c r="E440" s="23" t="s">
        <v>465</v>
      </c>
      <c r="F440" s="23" t="s">
        <v>461</v>
      </c>
      <c r="G440" s="24">
        <v>72837</v>
      </c>
      <c r="H440" s="24">
        <v>72729.399999999994</v>
      </c>
      <c r="I440" s="25">
        <f t="shared" si="223"/>
        <v>99.852272883287327</v>
      </c>
    </row>
    <row r="441" spans="1:9" ht="92.4" outlineLevel="1" x14ac:dyDescent="0.25">
      <c r="A441" s="4">
        <v>429</v>
      </c>
      <c r="B441" s="51" t="s">
        <v>466</v>
      </c>
      <c r="C441" s="4">
        <v>901</v>
      </c>
      <c r="D441" s="23" t="s">
        <v>447</v>
      </c>
      <c r="E441" s="23" t="s">
        <v>467</v>
      </c>
      <c r="F441" s="23"/>
      <c r="G441" s="24">
        <f>G442</f>
        <v>331.4</v>
      </c>
      <c r="H441" s="24">
        <f t="shared" ref="H441" si="224">H442</f>
        <v>331.4</v>
      </c>
      <c r="I441" s="25">
        <f>H441/G441*100</f>
        <v>100</v>
      </c>
    </row>
    <row r="442" spans="1:9" ht="26.4" outlineLevel="1" x14ac:dyDescent="0.25">
      <c r="A442" s="4">
        <v>430</v>
      </c>
      <c r="B442" s="22" t="s">
        <v>460</v>
      </c>
      <c r="C442" s="4">
        <v>901</v>
      </c>
      <c r="D442" s="23" t="s">
        <v>447</v>
      </c>
      <c r="E442" s="23" t="s">
        <v>467</v>
      </c>
      <c r="F442" s="23" t="s">
        <v>461</v>
      </c>
      <c r="G442" s="24">
        <v>331.4</v>
      </c>
      <c r="H442" s="24">
        <v>331.4</v>
      </c>
      <c r="I442" s="25">
        <f>H442*100/G442</f>
        <v>100</v>
      </c>
    </row>
    <row r="443" spans="1:9" outlineLevel="1" x14ac:dyDescent="0.25">
      <c r="A443" s="4">
        <v>431</v>
      </c>
      <c r="B443" s="93" t="s">
        <v>468</v>
      </c>
      <c r="C443" s="94">
        <v>901</v>
      </c>
      <c r="D443" s="34" t="s">
        <v>469</v>
      </c>
      <c r="E443" s="40"/>
      <c r="F443" s="40"/>
      <c r="G443" s="17">
        <f>G444</f>
        <v>6490.3</v>
      </c>
      <c r="H443" s="17">
        <f t="shared" ref="H443" si="225">H444</f>
        <v>6490.3</v>
      </c>
      <c r="I443" s="35">
        <f>H443/G443*100</f>
        <v>100</v>
      </c>
    </row>
    <row r="444" spans="1:9" ht="26.4" outlineLevel="1" x14ac:dyDescent="0.25">
      <c r="A444" s="4">
        <v>432</v>
      </c>
      <c r="B444" s="58" t="s">
        <v>156</v>
      </c>
      <c r="C444" s="19">
        <v>901</v>
      </c>
      <c r="D444" s="20" t="s">
        <v>469</v>
      </c>
      <c r="E444" s="20" t="s">
        <v>157</v>
      </c>
      <c r="F444" s="20"/>
      <c r="G444" s="21">
        <f>G445+G448</f>
        <v>6490.3</v>
      </c>
      <c r="H444" s="21">
        <f t="shared" ref="H444" si="226">H445+H448</f>
        <v>6490.3</v>
      </c>
      <c r="I444" s="21">
        <f>H444*100/G444</f>
        <v>100</v>
      </c>
    </row>
    <row r="445" spans="1:9" ht="13.8" outlineLevel="1" x14ac:dyDescent="0.3">
      <c r="A445" s="4">
        <v>433</v>
      </c>
      <c r="B445" s="59" t="s">
        <v>470</v>
      </c>
      <c r="C445" s="48">
        <v>901</v>
      </c>
      <c r="D445" s="49" t="s">
        <v>469</v>
      </c>
      <c r="E445" s="49" t="s">
        <v>471</v>
      </c>
      <c r="F445" s="49"/>
      <c r="G445" s="50">
        <f>G446</f>
        <v>4720.5</v>
      </c>
      <c r="H445" s="50">
        <f t="shared" ref="H445:H446" si="227">H446</f>
        <v>4720.5</v>
      </c>
      <c r="I445" s="50">
        <f>H445*100/G445</f>
        <v>100</v>
      </c>
    </row>
    <row r="446" spans="1:9" ht="26.4" outlineLevel="1" x14ac:dyDescent="0.25">
      <c r="A446" s="4">
        <v>434</v>
      </c>
      <c r="B446" s="22" t="s">
        <v>472</v>
      </c>
      <c r="C446" s="4">
        <v>901</v>
      </c>
      <c r="D446" s="23" t="s">
        <v>469</v>
      </c>
      <c r="E446" s="23" t="s">
        <v>473</v>
      </c>
      <c r="F446" s="23"/>
      <c r="G446" s="24">
        <f>G447</f>
        <v>4720.5</v>
      </c>
      <c r="H446" s="24">
        <f t="shared" si="227"/>
        <v>4720.5</v>
      </c>
      <c r="I446" s="25">
        <f>H446/G446*100</f>
        <v>100</v>
      </c>
    </row>
    <row r="447" spans="1:9" outlineLevel="1" x14ac:dyDescent="0.25">
      <c r="A447" s="4">
        <v>435</v>
      </c>
      <c r="B447" s="22" t="s">
        <v>474</v>
      </c>
      <c r="C447" s="4">
        <v>901</v>
      </c>
      <c r="D447" s="23" t="s">
        <v>469</v>
      </c>
      <c r="E447" s="23" t="s">
        <v>473</v>
      </c>
      <c r="F447" s="23" t="s">
        <v>475</v>
      </c>
      <c r="G447" s="24">
        <v>4720.5</v>
      </c>
      <c r="H447" s="24">
        <v>4720.5</v>
      </c>
      <c r="I447" s="25">
        <f>H447*100/G447</f>
        <v>100</v>
      </c>
    </row>
    <row r="448" spans="1:9" ht="27.6" outlineLevel="1" x14ac:dyDescent="0.3">
      <c r="A448" s="4">
        <v>436</v>
      </c>
      <c r="B448" s="69" t="s">
        <v>476</v>
      </c>
      <c r="C448" s="48">
        <v>901</v>
      </c>
      <c r="D448" s="49" t="s">
        <v>469</v>
      </c>
      <c r="E448" s="60" t="s">
        <v>477</v>
      </c>
      <c r="F448" s="49"/>
      <c r="G448" s="50">
        <f>G449+G451</f>
        <v>1769.8000000000002</v>
      </c>
      <c r="H448" s="50">
        <f t="shared" ref="H448" si="228">H449+H451</f>
        <v>1769.8000000000002</v>
      </c>
      <c r="I448" s="50">
        <f>H448*100/G448</f>
        <v>100</v>
      </c>
    </row>
    <row r="449" spans="1:9" ht="26.4" outlineLevel="1" x14ac:dyDescent="0.25">
      <c r="A449" s="4">
        <v>437</v>
      </c>
      <c r="B449" s="88" t="s">
        <v>478</v>
      </c>
      <c r="C449" s="4">
        <v>901</v>
      </c>
      <c r="D449" s="23" t="s">
        <v>469</v>
      </c>
      <c r="E449" s="40" t="s">
        <v>479</v>
      </c>
      <c r="F449" s="23"/>
      <c r="G449" s="24">
        <f>G450</f>
        <v>1075.9000000000001</v>
      </c>
      <c r="H449" s="24">
        <f t="shared" ref="H449" si="229">H450</f>
        <v>1075.9000000000001</v>
      </c>
      <c r="I449" s="25">
        <f>H449/G449*100</f>
        <v>100</v>
      </c>
    </row>
    <row r="450" spans="1:9" outlineLevel="1" x14ac:dyDescent="0.25">
      <c r="A450" s="4">
        <v>438</v>
      </c>
      <c r="B450" s="22" t="s">
        <v>474</v>
      </c>
      <c r="C450" s="4">
        <v>901</v>
      </c>
      <c r="D450" s="23" t="s">
        <v>469</v>
      </c>
      <c r="E450" s="40" t="s">
        <v>479</v>
      </c>
      <c r="F450" s="23" t="s">
        <v>475</v>
      </c>
      <c r="G450" s="24">
        <v>1075.9000000000001</v>
      </c>
      <c r="H450" s="24">
        <v>1075.9000000000001</v>
      </c>
      <c r="I450" s="25">
        <f>H450*100/G450</f>
        <v>100</v>
      </c>
    </row>
    <row r="451" spans="1:9" ht="26.4" outlineLevel="1" x14ac:dyDescent="0.25">
      <c r="A451" s="4">
        <v>439</v>
      </c>
      <c r="B451" s="88" t="s">
        <v>478</v>
      </c>
      <c r="C451" s="4">
        <v>901</v>
      </c>
      <c r="D451" s="23" t="s">
        <v>469</v>
      </c>
      <c r="E451" s="40" t="s">
        <v>480</v>
      </c>
      <c r="F451" s="23"/>
      <c r="G451" s="24">
        <f>G452</f>
        <v>693.9</v>
      </c>
      <c r="H451" s="24">
        <f t="shared" ref="H451" si="230">H452</f>
        <v>693.9</v>
      </c>
      <c r="I451" s="25">
        <f>H451/G451*100</f>
        <v>100</v>
      </c>
    </row>
    <row r="452" spans="1:9" outlineLevel="1" x14ac:dyDescent="0.25">
      <c r="A452" s="4">
        <v>440</v>
      </c>
      <c r="B452" s="22" t="s">
        <v>474</v>
      </c>
      <c r="C452" s="4">
        <v>901</v>
      </c>
      <c r="D452" s="23" t="s">
        <v>469</v>
      </c>
      <c r="E452" s="40" t="s">
        <v>480</v>
      </c>
      <c r="F452" s="23" t="s">
        <v>475</v>
      </c>
      <c r="G452" s="24">
        <v>693.9</v>
      </c>
      <c r="H452" s="24">
        <v>693.9</v>
      </c>
      <c r="I452" s="25">
        <f>H452*100/G452</f>
        <v>100</v>
      </c>
    </row>
    <row r="453" spans="1:9" outlineLevel="1" x14ac:dyDescent="0.25">
      <c r="A453" s="4">
        <v>441</v>
      </c>
      <c r="B453" s="14" t="s">
        <v>481</v>
      </c>
      <c r="C453" s="4">
        <v>901</v>
      </c>
      <c r="D453" s="16" t="s">
        <v>482</v>
      </c>
      <c r="E453" s="16"/>
      <c r="F453" s="16"/>
      <c r="G453" s="17">
        <f>G454+G478+G475+G482</f>
        <v>11399.5</v>
      </c>
      <c r="H453" s="17">
        <f t="shared" ref="H453" si="231">H454+H478+H475+H482</f>
        <v>10651.199999999999</v>
      </c>
      <c r="I453" s="35">
        <f>H453/G453*100</f>
        <v>93.435677003377322</v>
      </c>
    </row>
    <row r="454" spans="1:9" ht="39.6" outlineLevel="1" x14ac:dyDescent="0.25">
      <c r="A454" s="4">
        <v>442</v>
      </c>
      <c r="B454" s="64" t="s">
        <v>448</v>
      </c>
      <c r="C454" s="19">
        <v>901</v>
      </c>
      <c r="D454" s="20" t="s">
        <v>482</v>
      </c>
      <c r="E454" s="20" t="s">
        <v>449</v>
      </c>
      <c r="F454" s="20"/>
      <c r="G454" s="21">
        <f>G455+G467</f>
        <v>1770</v>
      </c>
      <c r="H454" s="21">
        <f t="shared" ref="H454" si="232">H455+H467</f>
        <v>1770</v>
      </c>
      <c r="I454" s="21">
        <f>H454*100/G454</f>
        <v>100</v>
      </c>
    </row>
    <row r="455" spans="1:9" ht="27.6" outlineLevel="1" x14ac:dyDescent="0.3">
      <c r="A455" s="4">
        <v>443</v>
      </c>
      <c r="B455" s="90" t="s">
        <v>483</v>
      </c>
      <c r="C455" s="48">
        <v>901</v>
      </c>
      <c r="D455" s="49" t="s">
        <v>482</v>
      </c>
      <c r="E455" s="49" t="s">
        <v>484</v>
      </c>
      <c r="F455" s="49"/>
      <c r="G455" s="50">
        <f>G461+G458+G463+G465+G456</f>
        <v>322.60000000000002</v>
      </c>
      <c r="H455" s="50">
        <f t="shared" ref="H455" si="233">H461+H458+H463+H465+H456</f>
        <v>322.60000000000002</v>
      </c>
      <c r="I455" s="50">
        <f>H455*100/G455</f>
        <v>100</v>
      </c>
    </row>
    <row r="456" spans="1:9" ht="26.4" outlineLevel="1" x14ac:dyDescent="0.25">
      <c r="A456" s="4">
        <v>444</v>
      </c>
      <c r="B456" s="22" t="s">
        <v>485</v>
      </c>
      <c r="C456" s="4">
        <v>901</v>
      </c>
      <c r="D456" s="23" t="s">
        <v>482</v>
      </c>
      <c r="E456" s="40" t="s">
        <v>486</v>
      </c>
      <c r="F456" s="23"/>
      <c r="G456" s="24">
        <f>G457</f>
        <v>19.600000000000001</v>
      </c>
      <c r="H456" s="24">
        <f t="shared" ref="H456" si="234">H457</f>
        <v>19.600000000000001</v>
      </c>
      <c r="I456" s="25">
        <f>H456/G456*100</f>
        <v>100</v>
      </c>
    </row>
    <row r="457" spans="1:9" outlineLevel="1" x14ac:dyDescent="0.25">
      <c r="A457" s="4">
        <v>445</v>
      </c>
      <c r="B457" s="22" t="s">
        <v>31</v>
      </c>
      <c r="C457" s="4">
        <v>901</v>
      </c>
      <c r="D457" s="23" t="s">
        <v>482</v>
      </c>
      <c r="E457" s="40" t="s">
        <v>486</v>
      </c>
      <c r="F457" s="23" t="s">
        <v>32</v>
      </c>
      <c r="G457" s="24">
        <v>19.600000000000001</v>
      </c>
      <c r="H457" s="24">
        <v>19.600000000000001</v>
      </c>
      <c r="I457" s="25">
        <f>H457*100/G457</f>
        <v>100</v>
      </c>
    </row>
    <row r="458" spans="1:9" outlineLevel="1" x14ac:dyDescent="0.25">
      <c r="A458" s="4">
        <v>446</v>
      </c>
      <c r="B458" s="27" t="s">
        <v>487</v>
      </c>
      <c r="C458" s="4">
        <v>901</v>
      </c>
      <c r="D458" s="23" t="s">
        <v>482</v>
      </c>
      <c r="E458" s="40" t="s">
        <v>488</v>
      </c>
      <c r="F458" s="23"/>
      <c r="G458" s="24">
        <f>SUM(G459:G460)</f>
        <v>98.2</v>
      </c>
      <c r="H458" s="24">
        <f t="shared" ref="H458" si="235">SUM(H459:H460)</f>
        <v>98.2</v>
      </c>
      <c r="I458" s="25">
        <f>H458/G458*100</f>
        <v>100</v>
      </c>
    </row>
    <row r="459" spans="1:9" outlineLevel="1" x14ac:dyDescent="0.25">
      <c r="A459" s="4">
        <v>447</v>
      </c>
      <c r="B459" s="22" t="s">
        <v>31</v>
      </c>
      <c r="C459" s="4">
        <v>901</v>
      </c>
      <c r="D459" s="23" t="s">
        <v>482</v>
      </c>
      <c r="E459" s="40" t="s">
        <v>488</v>
      </c>
      <c r="F459" s="23" t="s">
        <v>32</v>
      </c>
      <c r="G459" s="24">
        <v>8.1999999999999993</v>
      </c>
      <c r="H459" s="24">
        <v>8.1999999999999993</v>
      </c>
      <c r="I459" s="25">
        <f t="shared" ref="I459:I460" si="236">H459*100/G459</f>
        <v>100</v>
      </c>
    </row>
    <row r="460" spans="1:9" outlineLevel="1" x14ac:dyDescent="0.25">
      <c r="A460" s="4">
        <v>448</v>
      </c>
      <c r="B460" s="51" t="s">
        <v>489</v>
      </c>
      <c r="C460" s="4">
        <v>901</v>
      </c>
      <c r="D460" s="23" t="s">
        <v>482</v>
      </c>
      <c r="E460" s="40" t="s">
        <v>488</v>
      </c>
      <c r="F460" s="23" t="s">
        <v>129</v>
      </c>
      <c r="G460" s="24">
        <v>90</v>
      </c>
      <c r="H460" s="24">
        <v>90</v>
      </c>
      <c r="I460" s="25">
        <f t="shared" si="236"/>
        <v>100</v>
      </c>
    </row>
    <row r="461" spans="1:9" ht="26.4" outlineLevel="1" x14ac:dyDescent="0.25">
      <c r="A461" s="4">
        <v>449</v>
      </c>
      <c r="B461" s="27" t="s">
        <v>490</v>
      </c>
      <c r="C461" s="4">
        <v>901</v>
      </c>
      <c r="D461" s="23" t="s">
        <v>482</v>
      </c>
      <c r="E461" s="40" t="s">
        <v>491</v>
      </c>
      <c r="F461" s="23"/>
      <c r="G461" s="24">
        <f>G462</f>
        <v>39.200000000000003</v>
      </c>
      <c r="H461" s="24">
        <f t="shared" ref="H461" si="237">H462</f>
        <v>39.200000000000003</v>
      </c>
      <c r="I461" s="25">
        <f>H461/G461*100</f>
        <v>100</v>
      </c>
    </row>
    <row r="462" spans="1:9" outlineLevel="1" x14ac:dyDescent="0.25">
      <c r="A462" s="4">
        <v>450</v>
      </c>
      <c r="B462" s="22" t="s">
        <v>31</v>
      </c>
      <c r="C462" s="4">
        <v>901</v>
      </c>
      <c r="D462" s="23" t="s">
        <v>482</v>
      </c>
      <c r="E462" s="40" t="s">
        <v>491</v>
      </c>
      <c r="F462" s="23" t="s">
        <v>32</v>
      </c>
      <c r="G462" s="24">
        <v>39.200000000000003</v>
      </c>
      <c r="H462" s="24">
        <v>39.200000000000003</v>
      </c>
      <c r="I462" s="25">
        <f>H462*100/G462</f>
        <v>100</v>
      </c>
    </row>
    <row r="463" spans="1:9" outlineLevel="1" x14ac:dyDescent="0.25">
      <c r="A463" s="4">
        <v>451</v>
      </c>
      <c r="B463" s="27" t="s">
        <v>492</v>
      </c>
      <c r="C463" s="4">
        <v>901</v>
      </c>
      <c r="D463" s="23" t="s">
        <v>482</v>
      </c>
      <c r="E463" s="40" t="s">
        <v>493</v>
      </c>
      <c r="F463" s="23"/>
      <c r="G463" s="24">
        <f>G464</f>
        <v>66.400000000000006</v>
      </c>
      <c r="H463" s="24">
        <f t="shared" ref="H463" si="238">H464</f>
        <v>66.400000000000006</v>
      </c>
      <c r="I463" s="25">
        <f>H463/G463*100</f>
        <v>100</v>
      </c>
    </row>
    <row r="464" spans="1:9" outlineLevel="1" x14ac:dyDescent="0.25">
      <c r="A464" s="4">
        <v>452</v>
      </c>
      <c r="B464" s="22" t="s">
        <v>31</v>
      </c>
      <c r="C464" s="4">
        <v>901</v>
      </c>
      <c r="D464" s="23" t="s">
        <v>482</v>
      </c>
      <c r="E464" s="40" t="s">
        <v>493</v>
      </c>
      <c r="F464" s="23" t="s">
        <v>32</v>
      </c>
      <c r="G464" s="24">
        <v>66.400000000000006</v>
      </c>
      <c r="H464" s="24">
        <v>66.400000000000006</v>
      </c>
      <c r="I464" s="25">
        <f>H464*100/G464</f>
        <v>100</v>
      </c>
    </row>
    <row r="465" spans="1:9" ht="26.4" outlineLevel="1" x14ac:dyDescent="0.25">
      <c r="A465" s="4">
        <v>453</v>
      </c>
      <c r="B465" s="27" t="s">
        <v>494</v>
      </c>
      <c r="C465" s="4">
        <v>901</v>
      </c>
      <c r="D465" s="23" t="s">
        <v>482</v>
      </c>
      <c r="E465" s="40" t="s">
        <v>495</v>
      </c>
      <c r="F465" s="23"/>
      <c r="G465" s="24">
        <f>G466</f>
        <v>99.2</v>
      </c>
      <c r="H465" s="24">
        <f t="shared" ref="H465" si="239">H466</f>
        <v>99.2</v>
      </c>
      <c r="I465" s="25">
        <f>H465/G465*100</f>
        <v>100</v>
      </c>
    </row>
    <row r="466" spans="1:9" outlineLevel="1" x14ac:dyDescent="0.25">
      <c r="A466" s="4">
        <v>454</v>
      </c>
      <c r="B466" s="22" t="s">
        <v>31</v>
      </c>
      <c r="C466" s="4">
        <v>901</v>
      </c>
      <c r="D466" s="23" t="s">
        <v>482</v>
      </c>
      <c r="E466" s="40" t="s">
        <v>495</v>
      </c>
      <c r="F466" s="23" t="s">
        <v>32</v>
      </c>
      <c r="G466" s="24">
        <v>99.2</v>
      </c>
      <c r="H466" s="24">
        <v>99.2</v>
      </c>
      <c r="I466" s="25">
        <f>H466*100/G466</f>
        <v>100</v>
      </c>
    </row>
    <row r="467" spans="1:9" ht="27.6" outlineLevel="1" x14ac:dyDescent="0.3">
      <c r="A467" s="4">
        <v>455</v>
      </c>
      <c r="B467" s="86" t="s">
        <v>450</v>
      </c>
      <c r="C467" s="48">
        <v>901</v>
      </c>
      <c r="D467" s="49" t="s">
        <v>482</v>
      </c>
      <c r="E467" s="49" t="s">
        <v>451</v>
      </c>
      <c r="F467" s="49"/>
      <c r="G467" s="50">
        <f>G468+G471+G473</f>
        <v>1447.4</v>
      </c>
      <c r="H467" s="50">
        <f t="shared" ref="H467" si="240">H468+H471+H473</f>
        <v>1447.4</v>
      </c>
      <c r="I467" s="50">
        <f>H467*100/G467</f>
        <v>100</v>
      </c>
    </row>
    <row r="468" spans="1:9" ht="39.6" outlineLevel="1" x14ac:dyDescent="0.25">
      <c r="A468" s="4">
        <v>456</v>
      </c>
      <c r="B468" s="95" t="s">
        <v>496</v>
      </c>
      <c r="C468" s="4">
        <v>901</v>
      </c>
      <c r="D468" s="23" t="s">
        <v>482</v>
      </c>
      <c r="E468" s="40" t="s">
        <v>497</v>
      </c>
      <c r="F468" s="23"/>
      <c r="G468" s="24">
        <f>G469+G470</f>
        <v>113.39999999999999</v>
      </c>
      <c r="H468" s="24">
        <f t="shared" ref="H468" si="241">H469+H470</f>
        <v>113.39999999999999</v>
      </c>
      <c r="I468" s="25">
        <f>H468/G468*100</f>
        <v>100</v>
      </c>
    </row>
    <row r="469" spans="1:9" outlineLevel="1" x14ac:dyDescent="0.25">
      <c r="A469" s="4">
        <v>457</v>
      </c>
      <c r="B469" s="22" t="s">
        <v>31</v>
      </c>
      <c r="C469" s="4">
        <v>901</v>
      </c>
      <c r="D469" s="23" t="s">
        <v>482</v>
      </c>
      <c r="E469" s="40" t="s">
        <v>497</v>
      </c>
      <c r="F469" s="23" t="s">
        <v>32</v>
      </c>
      <c r="G469" s="24">
        <v>69.599999999999994</v>
      </c>
      <c r="H469" s="24">
        <v>69.599999999999994</v>
      </c>
      <c r="I469" s="25">
        <f t="shared" ref="I469:I470" si="242">H469*100/G469</f>
        <v>100</v>
      </c>
    </row>
    <row r="470" spans="1:9" ht="39.6" outlineLevel="1" x14ac:dyDescent="0.25">
      <c r="A470" s="4">
        <v>458</v>
      </c>
      <c r="B470" s="32" t="s">
        <v>132</v>
      </c>
      <c r="C470" s="4">
        <v>901</v>
      </c>
      <c r="D470" s="23" t="s">
        <v>482</v>
      </c>
      <c r="E470" s="40" t="s">
        <v>497</v>
      </c>
      <c r="F470" s="23" t="s">
        <v>133</v>
      </c>
      <c r="G470" s="24">
        <v>43.8</v>
      </c>
      <c r="H470" s="24">
        <v>43.8</v>
      </c>
      <c r="I470" s="25">
        <f t="shared" si="242"/>
        <v>100</v>
      </c>
    </row>
    <row r="471" spans="1:9" ht="26.4" outlineLevel="1" x14ac:dyDescent="0.25">
      <c r="A471" s="4">
        <v>459</v>
      </c>
      <c r="B471" s="22" t="s">
        <v>498</v>
      </c>
      <c r="C471" s="4">
        <v>901</v>
      </c>
      <c r="D471" s="23" t="s">
        <v>482</v>
      </c>
      <c r="E471" s="40" t="s">
        <v>499</v>
      </c>
      <c r="F471" s="23"/>
      <c r="G471" s="24">
        <f>G472</f>
        <v>1100</v>
      </c>
      <c r="H471" s="24">
        <f t="shared" ref="H471" si="243">H472</f>
        <v>1100</v>
      </c>
      <c r="I471" s="25">
        <f>H471/G471*100</f>
        <v>100</v>
      </c>
    </row>
    <row r="472" spans="1:9" outlineLevel="1" x14ac:dyDescent="0.25">
      <c r="A472" s="4">
        <v>460</v>
      </c>
      <c r="B472" s="51" t="s">
        <v>489</v>
      </c>
      <c r="C472" s="4">
        <v>901</v>
      </c>
      <c r="D472" s="23" t="s">
        <v>482</v>
      </c>
      <c r="E472" s="40" t="s">
        <v>499</v>
      </c>
      <c r="F472" s="23" t="s">
        <v>129</v>
      </c>
      <c r="G472" s="24">
        <v>1100</v>
      </c>
      <c r="H472" s="24">
        <v>1100</v>
      </c>
      <c r="I472" s="25">
        <f>H472*100/G472</f>
        <v>100</v>
      </c>
    </row>
    <row r="473" spans="1:9" ht="26.4" outlineLevel="1" x14ac:dyDescent="0.25">
      <c r="A473" s="4">
        <v>461</v>
      </c>
      <c r="B473" s="32" t="s">
        <v>500</v>
      </c>
      <c r="C473" s="4">
        <v>901</v>
      </c>
      <c r="D473" s="23" t="s">
        <v>482</v>
      </c>
      <c r="E473" s="40" t="s">
        <v>501</v>
      </c>
      <c r="F473" s="23"/>
      <c r="G473" s="24">
        <f>G474</f>
        <v>234</v>
      </c>
      <c r="H473" s="24">
        <f t="shared" ref="H473" si="244">H474</f>
        <v>234</v>
      </c>
      <c r="I473" s="25">
        <f>H473/G473*100</f>
        <v>100</v>
      </c>
    </row>
    <row r="474" spans="1:9" outlineLevel="1" x14ac:dyDescent="0.25">
      <c r="A474" s="4">
        <v>462</v>
      </c>
      <c r="B474" s="22" t="s">
        <v>31</v>
      </c>
      <c r="C474" s="4">
        <v>901</v>
      </c>
      <c r="D474" s="23" t="s">
        <v>482</v>
      </c>
      <c r="E474" s="40" t="s">
        <v>501</v>
      </c>
      <c r="F474" s="23" t="s">
        <v>32</v>
      </c>
      <c r="G474" s="24">
        <v>234</v>
      </c>
      <c r="H474" s="24">
        <v>234</v>
      </c>
      <c r="I474" s="25">
        <f>H474*100/G474</f>
        <v>100</v>
      </c>
    </row>
    <row r="475" spans="1:9" ht="26.4" outlineLevel="1" x14ac:dyDescent="0.25">
      <c r="A475" s="4">
        <v>463</v>
      </c>
      <c r="B475" s="45" t="s">
        <v>502</v>
      </c>
      <c r="C475" s="19">
        <v>901</v>
      </c>
      <c r="D475" s="20" t="s">
        <v>482</v>
      </c>
      <c r="E475" s="20" t="s">
        <v>113</v>
      </c>
      <c r="F475" s="20"/>
      <c r="G475" s="21">
        <f>G476</f>
        <v>2</v>
      </c>
      <c r="H475" s="21">
        <f t="shared" ref="H475:H476" si="245">H476</f>
        <v>2</v>
      </c>
      <c r="I475" s="21">
        <f>H475*100/G475</f>
        <v>100</v>
      </c>
    </row>
    <row r="476" spans="1:9" ht="39.6" outlineLevel="1" x14ac:dyDescent="0.25">
      <c r="A476" s="4">
        <v>464</v>
      </c>
      <c r="B476" s="54" t="s">
        <v>503</v>
      </c>
      <c r="C476" s="4">
        <v>901</v>
      </c>
      <c r="D476" s="23" t="s">
        <v>482</v>
      </c>
      <c r="E476" s="40" t="s">
        <v>504</v>
      </c>
      <c r="F476" s="23"/>
      <c r="G476" s="24">
        <f>G477</f>
        <v>2</v>
      </c>
      <c r="H476" s="24">
        <f t="shared" si="245"/>
        <v>2</v>
      </c>
      <c r="I476" s="25">
        <f>H476/G476*100</f>
        <v>100</v>
      </c>
    </row>
    <row r="477" spans="1:9" ht="26.4" outlineLevel="1" x14ac:dyDescent="0.25">
      <c r="A477" s="4">
        <v>465</v>
      </c>
      <c r="B477" s="96" t="s">
        <v>456</v>
      </c>
      <c r="C477" s="4">
        <v>901</v>
      </c>
      <c r="D477" s="23" t="s">
        <v>482</v>
      </c>
      <c r="E477" s="40" t="s">
        <v>504</v>
      </c>
      <c r="F477" s="23" t="s">
        <v>457</v>
      </c>
      <c r="G477" s="24">
        <v>2</v>
      </c>
      <c r="H477" s="24">
        <v>2</v>
      </c>
      <c r="I477" s="25">
        <f>H477*100/G477</f>
        <v>100</v>
      </c>
    </row>
    <row r="478" spans="1:9" ht="26.4" outlineLevel="1" x14ac:dyDescent="0.25">
      <c r="A478" s="4">
        <v>466</v>
      </c>
      <c r="B478" s="58" t="s">
        <v>502</v>
      </c>
      <c r="C478" s="19">
        <v>901</v>
      </c>
      <c r="D478" s="20" t="s">
        <v>482</v>
      </c>
      <c r="E478" s="20" t="s">
        <v>505</v>
      </c>
      <c r="F478" s="20"/>
      <c r="G478" s="21">
        <f>G479</f>
        <v>50</v>
      </c>
      <c r="H478" s="21">
        <f t="shared" ref="H478:H480" si="246">H479</f>
        <v>50</v>
      </c>
      <c r="I478" s="21">
        <f>H478*100/G478</f>
        <v>100</v>
      </c>
    </row>
    <row r="479" spans="1:9" ht="27.6" outlineLevel="1" x14ac:dyDescent="0.3">
      <c r="A479" s="4">
        <v>467</v>
      </c>
      <c r="B479" s="86" t="s">
        <v>506</v>
      </c>
      <c r="C479" s="48">
        <v>901</v>
      </c>
      <c r="D479" s="49" t="s">
        <v>482</v>
      </c>
      <c r="E479" s="49" t="s">
        <v>507</v>
      </c>
      <c r="F479" s="49"/>
      <c r="G479" s="50">
        <f>G480</f>
        <v>50</v>
      </c>
      <c r="H479" s="50">
        <f t="shared" si="246"/>
        <v>50</v>
      </c>
      <c r="I479" s="50">
        <f>H479*100/G479</f>
        <v>100</v>
      </c>
    </row>
    <row r="480" spans="1:9" outlineLevel="1" x14ac:dyDescent="0.25">
      <c r="A480" s="4">
        <v>468</v>
      </c>
      <c r="B480" s="51" t="s">
        <v>508</v>
      </c>
      <c r="C480" s="4">
        <v>901</v>
      </c>
      <c r="D480" s="23" t="s">
        <v>482</v>
      </c>
      <c r="E480" s="23" t="s">
        <v>509</v>
      </c>
      <c r="F480" s="23"/>
      <c r="G480" s="24">
        <f>G481</f>
        <v>50</v>
      </c>
      <c r="H480" s="24">
        <f t="shared" si="246"/>
        <v>50</v>
      </c>
      <c r="I480" s="25">
        <f>H480/G480*100</f>
        <v>100</v>
      </c>
    </row>
    <row r="481" spans="1:9" outlineLevel="1" x14ac:dyDescent="0.25">
      <c r="A481" s="4">
        <v>469</v>
      </c>
      <c r="B481" s="51" t="s">
        <v>510</v>
      </c>
      <c r="C481" s="4">
        <v>901</v>
      </c>
      <c r="D481" s="23" t="s">
        <v>482</v>
      </c>
      <c r="E481" s="23" t="s">
        <v>509</v>
      </c>
      <c r="F481" s="23" t="s">
        <v>398</v>
      </c>
      <c r="G481" s="24">
        <v>50</v>
      </c>
      <c r="H481" s="24">
        <v>50</v>
      </c>
      <c r="I481" s="25">
        <f>H481*100/G481</f>
        <v>100</v>
      </c>
    </row>
    <row r="482" spans="1:9" outlineLevel="1" x14ac:dyDescent="0.25">
      <c r="A482" s="4">
        <v>470</v>
      </c>
      <c r="B482" s="18" t="s">
        <v>21</v>
      </c>
      <c r="C482" s="19">
        <v>901</v>
      </c>
      <c r="D482" s="20" t="s">
        <v>482</v>
      </c>
      <c r="E482" s="20" t="s">
        <v>22</v>
      </c>
      <c r="F482" s="20"/>
      <c r="G482" s="21">
        <f>G483+G488+G493</f>
        <v>9577.5</v>
      </c>
      <c r="H482" s="21">
        <f t="shared" ref="H482" si="247">H483+H488+H493</f>
        <v>8829.1999999999989</v>
      </c>
      <c r="I482" s="21">
        <f>H482*100/G482</f>
        <v>92.186896371704506</v>
      </c>
    </row>
    <row r="483" spans="1:9" ht="79.8" outlineLevel="1" x14ac:dyDescent="0.3">
      <c r="A483" s="4">
        <v>471</v>
      </c>
      <c r="B483" s="51" t="s">
        <v>462</v>
      </c>
      <c r="C483" s="48">
        <v>901</v>
      </c>
      <c r="D483" s="23" t="s">
        <v>482</v>
      </c>
      <c r="E483" s="23" t="s">
        <v>463</v>
      </c>
      <c r="F483" s="23"/>
      <c r="G483" s="24">
        <f>SUM(G484:G487)</f>
        <v>3678.8999999999996</v>
      </c>
      <c r="H483" s="24">
        <f t="shared" ref="H483" si="248">SUM(H484:H487)</f>
        <v>3577.7999999999997</v>
      </c>
      <c r="I483" s="25">
        <f>H483/G483*100</f>
        <v>97.251895947158118</v>
      </c>
    </row>
    <row r="484" spans="1:9" outlineLevel="1" x14ac:dyDescent="0.25">
      <c r="A484" s="4">
        <v>472</v>
      </c>
      <c r="B484" s="22" t="s">
        <v>76</v>
      </c>
      <c r="C484" s="4">
        <v>901</v>
      </c>
      <c r="D484" s="23" t="s">
        <v>482</v>
      </c>
      <c r="E484" s="23" t="s">
        <v>463</v>
      </c>
      <c r="F484" s="23" t="s">
        <v>77</v>
      </c>
      <c r="G484" s="24">
        <v>2176.1999999999998</v>
      </c>
      <c r="H484" s="24">
        <v>2166.1</v>
      </c>
      <c r="I484" s="25">
        <f t="shared" ref="I484:I487" si="249">H484*100/G484</f>
        <v>99.535888245565673</v>
      </c>
    </row>
    <row r="485" spans="1:9" ht="26.4" outlineLevel="1" x14ac:dyDescent="0.25">
      <c r="A485" s="4">
        <v>473</v>
      </c>
      <c r="B485" s="22" t="s">
        <v>78</v>
      </c>
      <c r="C485" s="4">
        <v>901</v>
      </c>
      <c r="D485" s="23" t="s">
        <v>482</v>
      </c>
      <c r="E485" s="23" t="s">
        <v>463</v>
      </c>
      <c r="F485" s="23" t="s">
        <v>79</v>
      </c>
      <c r="G485" s="24">
        <v>652.5</v>
      </c>
      <c r="H485" s="24">
        <v>652.1</v>
      </c>
      <c r="I485" s="25">
        <f t="shared" si="249"/>
        <v>99.938697318007669</v>
      </c>
    </row>
    <row r="486" spans="1:9" outlineLevel="1" x14ac:dyDescent="0.25">
      <c r="A486" s="4">
        <v>474</v>
      </c>
      <c r="B486" s="22" t="s">
        <v>31</v>
      </c>
      <c r="C486" s="4">
        <v>901</v>
      </c>
      <c r="D486" s="23" t="s">
        <v>482</v>
      </c>
      <c r="E486" s="23" t="s">
        <v>463</v>
      </c>
      <c r="F486" s="23" t="s">
        <v>32</v>
      </c>
      <c r="G486" s="24">
        <v>791.5</v>
      </c>
      <c r="H486" s="24">
        <v>712.6</v>
      </c>
      <c r="I486" s="25">
        <f t="shared" si="249"/>
        <v>90.031585596967787</v>
      </c>
    </row>
    <row r="487" spans="1:9" outlineLevel="1" x14ac:dyDescent="0.25">
      <c r="A487" s="4">
        <v>475</v>
      </c>
      <c r="B487" s="22" t="s">
        <v>72</v>
      </c>
      <c r="C487" s="4">
        <v>901</v>
      </c>
      <c r="D487" s="23" t="s">
        <v>482</v>
      </c>
      <c r="E487" s="23" t="s">
        <v>463</v>
      </c>
      <c r="F487" s="23" t="s">
        <v>73</v>
      </c>
      <c r="G487" s="24">
        <v>58.7</v>
      </c>
      <c r="H487" s="24">
        <v>47</v>
      </c>
      <c r="I487" s="25">
        <f t="shared" si="249"/>
        <v>80.068143100511065</v>
      </c>
    </row>
    <row r="488" spans="1:9" ht="93" outlineLevel="1" x14ac:dyDescent="0.3">
      <c r="A488" s="4">
        <v>476</v>
      </c>
      <c r="B488" s="51" t="s">
        <v>464</v>
      </c>
      <c r="C488" s="48">
        <v>901</v>
      </c>
      <c r="D488" s="23" t="s">
        <v>482</v>
      </c>
      <c r="E488" s="23" t="s">
        <v>465</v>
      </c>
      <c r="F488" s="23"/>
      <c r="G488" s="24">
        <f>SUM(G489:G492)</f>
        <v>5821.6</v>
      </c>
      <c r="H488" s="24">
        <f t="shared" ref="H488" si="250">SUM(H489:H492)</f>
        <v>5174.3999999999996</v>
      </c>
      <c r="I488" s="25">
        <f>H488/G488*100</f>
        <v>88.882781365947494</v>
      </c>
    </row>
    <row r="489" spans="1:9" outlineLevel="1" x14ac:dyDescent="0.25">
      <c r="A489" s="4">
        <v>477</v>
      </c>
      <c r="B489" s="22" t="s">
        <v>76</v>
      </c>
      <c r="C489" s="4">
        <v>901</v>
      </c>
      <c r="D489" s="23" t="s">
        <v>482</v>
      </c>
      <c r="E489" s="23" t="s">
        <v>465</v>
      </c>
      <c r="F489" s="23" t="s">
        <v>77</v>
      </c>
      <c r="G489" s="24">
        <v>3324.7</v>
      </c>
      <c r="H489" s="24">
        <v>2997.1</v>
      </c>
      <c r="I489" s="25">
        <f t="shared" ref="I489:I492" si="251">H489*100/G489</f>
        <v>90.14647938159834</v>
      </c>
    </row>
    <row r="490" spans="1:9" ht="26.4" outlineLevel="1" x14ac:dyDescent="0.25">
      <c r="A490" s="4">
        <v>478</v>
      </c>
      <c r="B490" s="22" t="s">
        <v>78</v>
      </c>
      <c r="C490" s="4">
        <v>901</v>
      </c>
      <c r="D490" s="23" t="s">
        <v>482</v>
      </c>
      <c r="E490" s="23" t="s">
        <v>465</v>
      </c>
      <c r="F490" s="23" t="s">
        <v>79</v>
      </c>
      <c r="G490" s="24">
        <v>994.8</v>
      </c>
      <c r="H490" s="24">
        <v>901.1</v>
      </c>
      <c r="I490" s="25">
        <f t="shared" si="251"/>
        <v>90.581021310816254</v>
      </c>
    </row>
    <row r="491" spans="1:9" outlineLevel="1" x14ac:dyDescent="0.25">
      <c r="A491" s="4">
        <v>479</v>
      </c>
      <c r="B491" s="22" t="s">
        <v>31</v>
      </c>
      <c r="C491" s="4">
        <v>901</v>
      </c>
      <c r="D491" s="23" t="s">
        <v>482</v>
      </c>
      <c r="E491" s="23" t="s">
        <v>465</v>
      </c>
      <c r="F491" s="23" t="s">
        <v>32</v>
      </c>
      <c r="G491" s="24">
        <v>1429.8</v>
      </c>
      <c r="H491" s="24">
        <v>1213.5</v>
      </c>
      <c r="I491" s="25">
        <f t="shared" si="251"/>
        <v>84.87201007133865</v>
      </c>
    </row>
    <row r="492" spans="1:9" outlineLevel="1" x14ac:dyDescent="0.25">
      <c r="A492" s="4">
        <v>480</v>
      </c>
      <c r="B492" s="22" t="s">
        <v>72</v>
      </c>
      <c r="C492" s="4">
        <v>901</v>
      </c>
      <c r="D492" s="23" t="s">
        <v>482</v>
      </c>
      <c r="E492" s="23" t="s">
        <v>465</v>
      </c>
      <c r="F492" s="23" t="s">
        <v>73</v>
      </c>
      <c r="G492" s="24">
        <v>72.3</v>
      </c>
      <c r="H492" s="24">
        <v>62.7</v>
      </c>
      <c r="I492" s="25">
        <f t="shared" si="251"/>
        <v>86.721991701244818</v>
      </c>
    </row>
    <row r="493" spans="1:9" ht="92.4" outlineLevel="1" x14ac:dyDescent="0.25">
      <c r="A493" s="4">
        <v>481</v>
      </c>
      <c r="B493" s="51" t="s">
        <v>458</v>
      </c>
      <c r="C493" s="4">
        <v>901</v>
      </c>
      <c r="D493" s="23" t="s">
        <v>482</v>
      </c>
      <c r="E493" s="23" t="s">
        <v>459</v>
      </c>
      <c r="F493" s="23"/>
      <c r="G493" s="24">
        <f>G494</f>
        <v>77</v>
      </c>
      <c r="H493" s="24">
        <f t="shared" ref="H493" si="252">H494</f>
        <v>77</v>
      </c>
      <c r="I493" s="25">
        <f>H493/G493*100</f>
        <v>100</v>
      </c>
    </row>
    <row r="494" spans="1:9" outlineLevel="1" x14ac:dyDescent="0.25">
      <c r="A494" s="4">
        <v>482</v>
      </c>
      <c r="B494" s="22" t="s">
        <v>31</v>
      </c>
      <c r="C494" s="4">
        <v>901</v>
      </c>
      <c r="D494" s="23" t="s">
        <v>482</v>
      </c>
      <c r="E494" s="23" t="s">
        <v>459</v>
      </c>
      <c r="F494" s="23" t="s">
        <v>32</v>
      </c>
      <c r="G494" s="24">
        <v>77</v>
      </c>
      <c r="H494" s="24">
        <v>77</v>
      </c>
      <c r="I494" s="25">
        <f>H494*100/G494</f>
        <v>100</v>
      </c>
    </row>
    <row r="495" spans="1:9" ht="13.8" outlineLevel="1" x14ac:dyDescent="0.3">
      <c r="A495" s="4">
        <v>483</v>
      </c>
      <c r="B495" s="86" t="s">
        <v>511</v>
      </c>
      <c r="C495" s="48">
        <v>901</v>
      </c>
      <c r="D495" s="49" t="s">
        <v>512</v>
      </c>
      <c r="E495" s="23"/>
      <c r="F495" s="23"/>
      <c r="G495" s="50">
        <f>G496+G515</f>
        <v>117750.7</v>
      </c>
      <c r="H495" s="50">
        <f t="shared" ref="H495" si="253">H496+H515</f>
        <v>111029.9</v>
      </c>
      <c r="I495" s="13">
        <f>H495*100/G495</f>
        <v>94.292348155892071</v>
      </c>
    </row>
    <row r="496" spans="1:9" outlineLevel="2" x14ac:dyDescent="0.25">
      <c r="A496" s="4">
        <v>484</v>
      </c>
      <c r="B496" s="14" t="s">
        <v>513</v>
      </c>
      <c r="C496" s="4">
        <v>901</v>
      </c>
      <c r="D496" s="16" t="s">
        <v>514</v>
      </c>
      <c r="E496" s="16"/>
      <c r="F496" s="16"/>
      <c r="G496" s="17">
        <f>G497</f>
        <v>116287.59999999999</v>
      </c>
      <c r="H496" s="17">
        <f t="shared" ref="H496" si="254">H497</f>
        <v>109566.79999999999</v>
      </c>
      <c r="I496" s="35">
        <f>H496/G496*100</f>
        <v>94.220535981480396</v>
      </c>
    </row>
    <row r="497" spans="1:9" ht="26.4" outlineLevel="2" x14ac:dyDescent="0.25">
      <c r="A497" s="4">
        <v>485</v>
      </c>
      <c r="B497" s="58" t="s">
        <v>515</v>
      </c>
      <c r="C497" s="19">
        <v>901</v>
      </c>
      <c r="D497" s="20" t="s">
        <v>514</v>
      </c>
      <c r="E497" s="20" t="s">
        <v>516</v>
      </c>
      <c r="F497" s="20"/>
      <c r="G497" s="21">
        <f>G498+G501+G505+G503+G507+G509+G513+G511</f>
        <v>116287.59999999999</v>
      </c>
      <c r="H497" s="21">
        <f t="shared" ref="H497" si="255">H498+H501+H505+H503+H507+H509+H513+H511</f>
        <v>109566.79999999999</v>
      </c>
      <c r="I497" s="21">
        <f>H497*100/G497</f>
        <v>94.220535981480396</v>
      </c>
    </row>
    <row r="498" spans="1:9" outlineLevel="2" x14ac:dyDescent="0.25">
      <c r="A498" s="4">
        <v>486</v>
      </c>
      <c r="B498" s="27" t="s">
        <v>517</v>
      </c>
      <c r="C498" s="4">
        <v>901</v>
      </c>
      <c r="D498" s="23" t="s">
        <v>514</v>
      </c>
      <c r="E498" s="23" t="s">
        <v>518</v>
      </c>
      <c r="F498" s="23"/>
      <c r="G498" s="24">
        <f>G499+G500</f>
        <v>1161.0999999999999</v>
      </c>
      <c r="H498" s="24">
        <f t="shared" ref="H498" si="256">H499+H500</f>
        <v>1161.0999999999999</v>
      </c>
      <c r="I498" s="25">
        <f>H498/G498*100</f>
        <v>100</v>
      </c>
    </row>
    <row r="499" spans="1:9" outlineLevel="2" x14ac:dyDescent="0.25">
      <c r="A499" s="4">
        <v>487</v>
      </c>
      <c r="B499" s="22" t="s">
        <v>31</v>
      </c>
      <c r="C499" s="4">
        <v>901</v>
      </c>
      <c r="D499" s="23" t="s">
        <v>514</v>
      </c>
      <c r="E499" s="23" t="s">
        <v>518</v>
      </c>
      <c r="F499" s="23" t="s">
        <v>32</v>
      </c>
      <c r="G499" s="24">
        <v>121.1</v>
      </c>
      <c r="H499" s="24">
        <v>121.1</v>
      </c>
      <c r="I499" s="25">
        <f t="shared" ref="I499:I500" si="257">H499*100/G499</f>
        <v>100</v>
      </c>
    </row>
    <row r="500" spans="1:9" ht="39.6" outlineLevel="2" x14ac:dyDescent="0.25">
      <c r="A500" s="4">
        <v>488</v>
      </c>
      <c r="B500" s="51" t="s">
        <v>132</v>
      </c>
      <c r="C500" s="4">
        <v>901</v>
      </c>
      <c r="D500" s="23" t="s">
        <v>514</v>
      </c>
      <c r="E500" s="23" t="s">
        <v>518</v>
      </c>
      <c r="F500" s="23" t="s">
        <v>240</v>
      </c>
      <c r="G500" s="24">
        <v>1040</v>
      </c>
      <c r="H500" s="24">
        <v>1040</v>
      </c>
      <c r="I500" s="25">
        <f t="shared" si="257"/>
        <v>100</v>
      </c>
    </row>
    <row r="501" spans="1:9" ht="26.4" outlineLevel="2" x14ac:dyDescent="0.25">
      <c r="A501" s="4">
        <v>489</v>
      </c>
      <c r="B501" s="73" t="s">
        <v>519</v>
      </c>
      <c r="C501" s="4">
        <v>901</v>
      </c>
      <c r="D501" s="23" t="s">
        <v>514</v>
      </c>
      <c r="E501" s="23" t="s">
        <v>520</v>
      </c>
      <c r="F501" s="23"/>
      <c r="G501" s="24">
        <f>G502</f>
        <v>25600.2</v>
      </c>
      <c r="H501" s="24">
        <f t="shared" ref="H501" si="258">H502</f>
        <v>25600.2</v>
      </c>
      <c r="I501" s="25">
        <f>H501/G501*100</f>
        <v>100</v>
      </c>
    </row>
    <row r="502" spans="1:9" ht="26.4" outlineLevel="2" x14ac:dyDescent="0.25">
      <c r="A502" s="4">
        <v>490</v>
      </c>
      <c r="B502" s="22" t="s">
        <v>425</v>
      </c>
      <c r="C502" s="4">
        <v>901</v>
      </c>
      <c r="D502" s="23" t="s">
        <v>514</v>
      </c>
      <c r="E502" s="23" t="s">
        <v>520</v>
      </c>
      <c r="F502" s="23" t="s">
        <v>426</v>
      </c>
      <c r="G502" s="24">
        <v>25600.2</v>
      </c>
      <c r="H502" s="24">
        <v>25600.2</v>
      </c>
      <c r="I502" s="25">
        <f>H502*100/G502</f>
        <v>100</v>
      </c>
    </row>
    <row r="503" spans="1:9" outlineLevel="2" x14ac:dyDescent="0.25">
      <c r="A503" s="4">
        <v>491</v>
      </c>
      <c r="B503" s="32" t="s">
        <v>521</v>
      </c>
      <c r="C503" s="39">
        <v>901</v>
      </c>
      <c r="D503" s="40" t="s">
        <v>514</v>
      </c>
      <c r="E503" s="40" t="s">
        <v>522</v>
      </c>
      <c r="F503" s="40"/>
      <c r="G503" s="25">
        <f>G504</f>
        <v>1242</v>
      </c>
      <c r="H503" s="25">
        <f t="shared" ref="H503" si="259">H504</f>
        <v>1241.4000000000001</v>
      </c>
      <c r="I503" s="25">
        <f>H503/G503*100</f>
        <v>99.951690821256051</v>
      </c>
    </row>
    <row r="504" spans="1:9" ht="26.4" outlineLevel="2" x14ac:dyDescent="0.25">
      <c r="A504" s="4">
        <v>492</v>
      </c>
      <c r="B504" s="74" t="s">
        <v>222</v>
      </c>
      <c r="C504" s="39">
        <v>901</v>
      </c>
      <c r="D504" s="40" t="s">
        <v>514</v>
      </c>
      <c r="E504" s="40" t="s">
        <v>522</v>
      </c>
      <c r="F504" s="40" t="s">
        <v>223</v>
      </c>
      <c r="G504" s="24">
        <v>1242</v>
      </c>
      <c r="H504" s="24">
        <v>1241.4000000000001</v>
      </c>
      <c r="I504" s="25">
        <f>H504*100/G504</f>
        <v>99.951690821256051</v>
      </c>
    </row>
    <row r="505" spans="1:9" ht="26.4" outlineLevel="2" x14ac:dyDescent="0.25">
      <c r="A505" s="4">
        <v>493</v>
      </c>
      <c r="B505" s="73" t="s">
        <v>523</v>
      </c>
      <c r="C505" s="39">
        <v>901</v>
      </c>
      <c r="D505" s="40" t="s">
        <v>514</v>
      </c>
      <c r="E505" s="40" t="s">
        <v>524</v>
      </c>
      <c r="F505" s="40"/>
      <c r="G505" s="25">
        <f>G506</f>
        <v>39278.800000000003</v>
      </c>
      <c r="H505" s="25">
        <f t="shared" ref="H505" si="260">H506</f>
        <v>39278.800000000003</v>
      </c>
      <c r="I505" s="25">
        <f>H505/G505*100</f>
        <v>100</v>
      </c>
    </row>
    <row r="506" spans="1:9" ht="26.4" outlineLevel="2" x14ac:dyDescent="0.25">
      <c r="A506" s="4">
        <v>494</v>
      </c>
      <c r="B506" s="22" t="s">
        <v>425</v>
      </c>
      <c r="C506" s="39">
        <v>901</v>
      </c>
      <c r="D506" s="40" t="s">
        <v>514</v>
      </c>
      <c r="E506" s="40" t="s">
        <v>524</v>
      </c>
      <c r="F506" s="40" t="s">
        <v>426</v>
      </c>
      <c r="G506" s="24">
        <v>39278.800000000003</v>
      </c>
      <c r="H506" s="24">
        <v>39278.800000000003</v>
      </c>
      <c r="I506" s="25">
        <f>H506*100/G506</f>
        <v>100</v>
      </c>
    </row>
    <row r="507" spans="1:9" outlineLevel="2" x14ac:dyDescent="0.25">
      <c r="A507" s="4">
        <v>495</v>
      </c>
      <c r="B507" s="32" t="s">
        <v>525</v>
      </c>
      <c r="C507" s="39">
        <v>901</v>
      </c>
      <c r="D507" s="40" t="s">
        <v>514</v>
      </c>
      <c r="E507" s="40" t="s">
        <v>526</v>
      </c>
      <c r="F507" s="40"/>
      <c r="G507" s="25">
        <f>G508</f>
        <v>45632.2</v>
      </c>
      <c r="H507" s="25">
        <f t="shared" ref="H507" si="261">H508</f>
        <v>38912</v>
      </c>
      <c r="I507" s="25">
        <f>H507/G507*100</f>
        <v>85.273118543484657</v>
      </c>
    </row>
    <row r="508" spans="1:9" ht="26.4" outlineLevel="2" x14ac:dyDescent="0.25">
      <c r="A508" s="4">
        <v>496</v>
      </c>
      <c r="B508" s="74" t="s">
        <v>222</v>
      </c>
      <c r="C508" s="39">
        <v>901</v>
      </c>
      <c r="D508" s="40" t="s">
        <v>514</v>
      </c>
      <c r="E508" s="40" t="s">
        <v>526</v>
      </c>
      <c r="F508" s="40" t="s">
        <v>223</v>
      </c>
      <c r="G508" s="24">
        <v>45632.2</v>
      </c>
      <c r="H508" s="24">
        <v>38912</v>
      </c>
      <c r="I508" s="25">
        <f>H508*100/G508</f>
        <v>85.273118543484657</v>
      </c>
    </row>
    <row r="509" spans="1:9" ht="26.4" outlineLevel="2" x14ac:dyDescent="0.25">
      <c r="A509" s="4">
        <v>497</v>
      </c>
      <c r="B509" s="74" t="s">
        <v>527</v>
      </c>
      <c r="C509" s="39">
        <v>901</v>
      </c>
      <c r="D509" s="40" t="s">
        <v>514</v>
      </c>
      <c r="E509" s="40" t="s">
        <v>528</v>
      </c>
      <c r="F509" s="40"/>
      <c r="G509" s="24">
        <f>G510</f>
        <v>55.9</v>
      </c>
      <c r="H509" s="24">
        <f t="shared" ref="H509" si="262">H510</f>
        <v>55.9</v>
      </c>
      <c r="I509" s="25">
        <f>H509/G509*100</f>
        <v>100</v>
      </c>
    </row>
    <row r="510" spans="1:9" outlineLevel="2" x14ac:dyDescent="0.25">
      <c r="A510" s="4">
        <v>498</v>
      </c>
      <c r="B510" s="32" t="s">
        <v>427</v>
      </c>
      <c r="C510" s="39">
        <v>901</v>
      </c>
      <c r="D510" s="40" t="s">
        <v>514</v>
      </c>
      <c r="E510" s="40" t="s">
        <v>528</v>
      </c>
      <c r="F510" s="40" t="s">
        <v>428</v>
      </c>
      <c r="G510" s="24">
        <v>55.9</v>
      </c>
      <c r="H510" s="24">
        <v>55.9</v>
      </c>
      <c r="I510" s="25">
        <f>H510*100/G510</f>
        <v>100</v>
      </c>
    </row>
    <row r="511" spans="1:9" ht="26.4" outlineLevel="2" x14ac:dyDescent="0.25">
      <c r="A511" s="4">
        <v>499</v>
      </c>
      <c r="B511" s="97" t="s">
        <v>529</v>
      </c>
      <c r="C511" s="39">
        <v>901</v>
      </c>
      <c r="D511" s="40" t="s">
        <v>514</v>
      </c>
      <c r="E511" s="40" t="s">
        <v>530</v>
      </c>
      <c r="F511" s="40"/>
      <c r="G511" s="24">
        <f>G512</f>
        <v>130.4</v>
      </c>
      <c r="H511" s="24">
        <f t="shared" ref="H511" si="263">H512</f>
        <v>130.4</v>
      </c>
      <c r="I511" s="25">
        <f>H511/G511*100</f>
        <v>100</v>
      </c>
    </row>
    <row r="512" spans="1:9" outlineLevel="2" x14ac:dyDescent="0.25">
      <c r="A512" s="4">
        <v>500</v>
      </c>
      <c r="B512" s="32" t="s">
        <v>427</v>
      </c>
      <c r="C512" s="39">
        <v>901</v>
      </c>
      <c r="D512" s="40" t="s">
        <v>514</v>
      </c>
      <c r="E512" s="40" t="s">
        <v>530</v>
      </c>
      <c r="F512" s="40" t="s">
        <v>428</v>
      </c>
      <c r="G512" s="24">
        <v>130.4</v>
      </c>
      <c r="H512" s="24">
        <v>130.4</v>
      </c>
      <c r="I512" s="25">
        <f>H512*100/G512</f>
        <v>100</v>
      </c>
    </row>
    <row r="513" spans="1:9" outlineLevel="2" x14ac:dyDescent="0.25">
      <c r="A513" s="4">
        <v>501</v>
      </c>
      <c r="B513" s="98" t="s">
        <v>531</v>
      </c>
      <c r="C513" s="39">
        <v>901</v>
      </c>
      <c r="D513" s="40" t="s">
        <v>514</v>
      </c>
      <c r="E513" s="40" t="s">
        <v>532</v>
      </c>
      <c r="F513" s="40"/>
      <c r="G513" s="24">
        <f>G514</f>
        <v>3187</v>
      </c>
      <c r="H513" s="24">
        <f t="shared" ref="H513" si="264">H514</f>
        <v>3187</v>
      </c>
      <c r="I513" s="25">
        <f>H513/G513*100</f>
        <v>100</v>
      </c>
    </row>
    <row r="514" spans="1:9" outlineLevel="2" x14ac:dyDescent="0.25">
      <c r="A514" s="4">
        <v>502</v>
      </c>
      <c r="B514" s="32" t="s">
        <v>427</v>
      </c>
      <c r="C514" s="39">
        <v>901</v>
      </c>
      <c r="D514" s="40" t="s">
        <v>514</v>
      </c>
      <c r="E514" s="40" t="s">
        <v>532</v>
      </c>
      <c r="F514" s="40" t="s">
        <v>428</v>
      </c>
      <c r="G514" s="24">
        <v>3187</v>
      </c>
      <c r="H514" s="24">
        <v>3187</v>
      </c>
      <c r="I514" s="25">
        <f>H514*100/G514</f>
        <v>100</v>
      </c>
    </row>
    <row r="515" spans="1:9" outlineLevel="2" x14ac:dyDescent="0.25">
      <c r="A515" s="4">
        <v>503</v>
      </c>
      <c r="B515" s="75" t="s">
        <v>21</v>
      </c>
      <c r="C515" s="19">
        <v>901</v>
      </c>
      <c r="D515" s="20" t="s">
        <v>514</v>
      </c>
      <c r="E515" s="20" t="s">
        <v>22</v>
      </c>
      <c r="F515" s="20"/>
      <c r="G515" s="38">
        <f>G516+G518</f>
        <v>1463.1</v>
      </c>
      <c r="H515" s="38">
        <f t="shared" ref="H515" si="265">H516+H518</f>
        <v>1463.1</v>
      </c>
      <c r="I515" s="21">
        <f>H515*100/G515</f>
        <v>100</v>
      </c>
    </row>
    <row r="516" spans="1:9" outlineLevel="2" x14ac:dyDescent="0.25">
      <c r="A516" s="4">
        <v>504</v>
      </c>
      <c r="B516" s="22" t="s">
        <v>232</v>
      </c>
      <c r="C516" s="39">
        <v>901</v>
      </c>
      <c r="D516" s="40" t="s">
        <v>514</v>
      </c>
      <c r="E516" s="23" t="s">
        <v>233</v>
      </c>
      <c r="F516" s="40"/>
      <c r="G516" s="25">
        <f>G517</f>
        <v>1441.3</v>
      </c>
      <c r="H516" s="25">
        <f t="shared" ref="H516" si="266">H517</f>
        <v>1441.3</v>
      </c>
      <c r="I516" s="25">
        <f>H516/G516*100</f>
        <v>100</v>
      </c>
    </row>
    <row r="517" spans="1:9" outlineLevel="2" x14ac:dyDescent="0.25">
      <c r="A517" s="4">
        <v>505</v>
      </c>
      <c r="B517" s="28" t="s">
        <v>88</v>
      </c>
      <c r="C517" s="39">
        <v>901</v>
      </c>
      <c r="D517" s="40" t="s">
        <v>514</v>
      </c>
      <c r="E517" s="23" t="s">
        <v>233</v>
      </c>
      <c r="F517" s="40" t="s">
        <v>89</v>
      </c>
      <c r="G517" s="25">
        <v>1441.3</v>
      </c>
      <c r="H517" s="25">
        <v>1441.3</v>
      </c>
      <c r="I517" s="25">
        <f>H517*100/G517</f>
        <v>100</v>
      </c>
    </row>
    <row r="518" spans="1:9" outlineLevel="2" x14ac:dyDescent="0.25">
      <c r="A518" s="4">
        <v>506</v>
      </c>
      <c r="B518" s="28" t="s">
        <v>39</v>
      </c>
      <c r="C518" s="39">
        <v>901</v>
      </c>
      <c r="D518" s="40" t="s">
        <v>514</v>
      </c>
      <c r="E518" s="23" t="s">
        <v>533</v>
      </c>
      <c r="F518" s="40"/>
      <c r="G518" s="25">
        <f>G519</f>
        <v>21.8</v>
      </c>
      <c r="H518" s="25">
        <f t="shared" ref="H518" si="267">H519</f>
        <v>21.8</v>
      </c>
      <c r="I518" s="25">
        <f>H518/G518*100</f>
        <v>100</v>
      </c>
    </row>
    <row r="519" spans="1:9" outlineLevel="2" x14ac:dyDescent="0.25">
      <c r="A519" s="4">
        <v>507</v>
      </c>
      <c r="B519" s="32" t="s">
        <v>427</v>
      </c>
      <c r="C519" s="39">
        <v>901</v>
      </c>
      <c r="D519" s="40" t="s">
        <v>514</v>
      </c>
      <c r="E519" s="23" t="s">
        <v>533</v>
      </c>
      <c r="F519" s="40" t="s">
        <v>428</v>
      </c>
      <c r="G519" s="25">
        <v>21.8</v>
      </c>
      <c r="H519" s="25">
        <v>21.8</v>
      </c>
      <c r="I519" s="25">
        <f>H519*100/G519</f>
        <v>100</v>
      </c>
    </row>
    <row r="520" spans="1:9" ht="13.8" outlineLevel="2" x14ac:dyDescent="0.3">
      <c r="A520" s="4">
        <v>508</v>
      </c>
      <c r="B520" s="86" t="s">
        <v>534</v>
      </c>
      <c r="C520" s="48">
        <v>901</v>
      </c>
      <c r="D520" s="49" t="s">
        <v>535</v>
      </c>
      <c r="E520" s="23"/>
      <c r="F520" s="23"/>
      <c r="G520" s="50">
        <f>G521+G526</f>
        <v>2160</v>
      </c>
      <c r="H520" s="50">
        <f t="shared" ref="H520" si="268">H521+H526</f>
        <v>2160</v>
      </c>
      <c r="I520" s="13">
        <f>H520*100/G520</f>
        <v>100</v>
      </c>
    </row>
    <row r="521" spans="1:9" outlineLevel="2" x14ac:dyDescent="0.25">
      <c r="A521" s="4">
        <v>509</v>
      </c>
      <c r="B521" s="29" t="s">
        <v>536</v>
      </c>
      <c r="C521" s="4">
        <v>901</v>
      </c>
      <c r="D521" s="16" t="s">
        <v>537</v>
      </c>
      <c r="E521" s="16"/>
      <c r="F521" s="16"/>
      <c r="G521" s="17">
        <f>G523</f>
        <v>1160</v>
      </c>
      <c r="H521" s="17">
        <f t="shared" ref="H521" si="269">H523</f>
        <v>1160</v>
      </c>
      <c r="I521" s="35">
        <f>H521/G521*100</f>
        <v>100</v>
      </c>
    </row>
    <row r="522" spans="1:9" ht="52.8" outlineLevel="2" x14ac:dyDescent="0.25">
      <c r="A522" s="4">
        <v>510</v>
      </c>
      <c r="B522" s="45" t="s">
        <v>59</v>
      </c>
      <c r="C522" s="19">
        <v>901</v>
      </c>
      <c r="D522" s="20" t="s">
        <v>537</v>
      </c>
      <c r="E522" s="20" t="s">
        <v>60</v>
      </c>
      <c r="F522" s="20"/>
      <c r="G522" s="21">
        <f>G523</f>
        <v>1160</v>
      </c>
      <c r="H522" s="21">
        <f t="shared" ref="H522" si="270">H523</f>
        <v>1160</v>
      </c>
      <c r="I522" s="21">
        <f>H522*100/G522</f>
        <v>100</v>
      </c>
    </row>
    <row r="523" spans="1:9" ht="26.4" outlineLevel="2" x14ac:dyDescent="0.25">
      <c r="A523" s="4">
        <v>511</v>
      </c>
      <c r="B523" s="99" t="s">
        <v>538</v>
      </c>
      <c r="C523" s="4">
        <v>901</v>
      </c>
      <c r="D523" s="23" t="s">
        <v>537</v>
      </c>
      <c r="E523" s="40" t="s">
        <v>539</v>
      </c>
      <c r="F523" s="23"/>
      <c r="G523" s="24">
        <f>SUM(G524:G525)</f>
        <v>1160</v>
      </c>
      <c r="H523" s="24">
        <f t="shared" ref="H523" si="271">SUM(H524:H525)</f>
        <v>1160</v>
      </c>
      <c r="I523" s="25">
        <f>H523/G523*100</f>
        <v>100</v>
      </c>
    </row>
    <row r="524" spans="1:9" outlineLevel="2" x14ac:dyDescent="0.25">
      <c r="A524" s="4">
        <v>512</v>
      </c>
      <c r="B524" s="22" t="s">
        <v>31</v>
      </c>
      <c r="C524" s="100">
        <v>901</v>
      </c>
      <c r="D524" s="92" t="s">
        <v>537</v>
      </c>
      <c r="E524" s="40" t="s">
        <v>539</v>
      </c>
      <c r="F524" s="23" t="s">
        <v>32</v>
      </c>
      <c r="G524" s="24">
        <v>160</v>
      </c>
      <c r="H524" s="24">
        <v>160</v>
      </c>
      <c r="I524" s="25">
        <f t="shared" ref="I524:I525" si="272">H524*100/G524</f>
        <v>100</v>
      </c>
    </row>
    <row r="525" spans="1:9" ht="39.6" x14ac:dyDescent="0.25">
      <c r="A525" s="4">
        <v>513</v>
      </c>
      <c r="B525" s="32" t="s">
        <v>132</v>
      </c>
      <c r="C525" s="100">
        <v>901</v>
      </c>
      <c r="D525" s="92" t="s">
        <v>537</v>
      </c>
      <c r="E525" s="40" t="s">
        <v>539</v>
      </c>
      <c r="F525" s="23" t="s">
        <v>133</v>
      </c>
      <c r="G525" s="24">
        <v>1000</v>
      </c>
      <c r="H525" s="24">
        <v>1000</v>
      </c>
      <c r="I525" s="25">
        <f t="shared" si="272"/>
        <v>100</v>
      </c>
    </row>
    <row r="526" spans="1:9" outlineLevel="2" x14ac:dyDescent="0.25">
      <c r="A526" s="4">
        <v>514</v>
      </c>
      <c r="B526" s="29" t="s">
        <v>540</v>
      </c>
      <c r="C526" s="33">
        <v>901</v>
      </c>
      <c r="D526" s="34" t="s">
        <v>541</v>
      </c>
      <c r="E526" s="40"/>
      <c r="F526" s="40"/>
      <c r="G526" s="35">
        <f>G527</f>
        <v>1000</v>
      </c>
      <c r="H526" s="35">
        <f t="shared" ref="H526:H528" si="273">H527</f>
        <v>1000</v>
      </c>
      <c r="I526" s="35">
        <f>H526/G526*100</f>
        <v>100</v>
      </c>
    </row>
    <row r="527" spans="1:9" ht="52.8" outlineLevel="2" x14ac:dyDescent="0.25">
      <c r="A527" s="4">
        <v>515</v>
      </c>
      <c r="B527" s="101" t="s">
        <v>59</v>
      </c>
      <c r="C527" s="36">
        <v>901</v>
      </c>
      <c r="D527" s="37" t="s">
        <v>541</v>
      </c>
      <c r="E527" s="37" t="s">
        <v>60</v>
      </c>
      <c r="F527" s="37"/>
      <c r="G527" s="38">
        <f>G528</f>
        <v>1000</v>
      </c>
      <c r="H527" s="38">
        <f t="shared" si="273"/>
        <v>1000</v>
      </c>
      <c r="I527" s="21">
        <f>H527*100/G527</f>
        <v>100</v>
      </c>
    </row>
    <row r="528" spans="1:9" outlineLevel="2" x14ac:dyDescent="0.25">
      <c r="A528" s="4">
        <v>516</v>
      </c>
      <c r="B528" s="99" t="s">
        <v>542</v>
      </c>
      <c r="C528" s="39">
        <v>901</v>
      </c>
      <c r="D528" s="40" t="s">
        <v>541</v>
      </c>
      <c r="E528" s="40" t="s">
        <v>539</v>
      </c>
      <c r="F528" s="40"/>
      <c r="G528" s="25">
        <f>G529</f>
        <v>1000</v>
      </c>
      <c r="H528" s="25">
        <f t="shared" si="273"/>
        <v>1000</v>
      </c>
      <c r="I528" s="25">
        <f>H528/G528*100</f>
        <v>100</v>
      </c>
    </row>
    <row r="529" spans="1:9" ht="13.8" thickBot="1" x14ac:dyDescent="0.3">
      <c r="A529" s="4">
        <v>517</v>
      </c>
      <c r="B529" s="22" t="s">
        <v>31</v>
      </c>
      <c r="C529" s="102">
        <v>901</v>
      </c>
      <c r="D529" s="43" t="s">
        <v>541</v>
      </c>
      <c r="E529" s="40" t="s">
        <v>539</v>
      </c>
      <c r="F529" s="43" t="s">
        <v>32</v>
      </c>
      <c r="G529" s="24">
        <v>1000</v>
      </c>
      <c r="H529" s="24">
        <v>1000</v>
      </c>
      <c r="I529" s="25">
        <f>H529*100/G529</f>
        <v>100</v>
      </c>
    </row>
    <row r="530" spans="1:9" ht="13.8" thickBot="1" x14ac:dyDescent="0.3">
      <c r="A530" s="4">
        <v>518</v>
      </c>
      <c r="B530" s="5" t="s">
        <v>543</v>
      </c>
      <c r="C530" s="6" t="s">
        <v>544</v>
      </c>
      <c r="D530" s="6"/>
      <c r="E530" s="6"/>
      <c r="F530" s="6"/>
      <c r="G530" s="7">
        <f>G531+G724</f>
        <v>1167950.7</v>
      </c>
      <c r="H530" s="7">
        <f t="shared" ref="H530" si="274">H531+H724</f>
        <v>1153071.2</v>
      </c>
      <c r="I530" s="7">
        <f>H530*100/G530</f>
        <v>98.726016432029198</v>
      </c>
    </row>
    <row r="531" spans="1:9" ht="13.8" x14ac:dyDescent="0.3">
      <c r="A531" s="4">
        <v>519</v>
      </c>
      <c r="B531" s="103" t="s">
        <v>385</v>
      </c>
      <c r="C531" s="104">
        <v>906</v>
      </c>
      <c r="D531" s="105" t="s">
        <v>386</v>
      </c>
      <c r="E531" s="106"/>
      <c r="F531" s="106"/>
      <c r="G531" s="107">
        <f>G532+G566+G677+G693+G642</f>
        <v>1165888.2</v>
      </c>
      <c r="H531" s="107">
        <f t="shared" ref="H531" si="275">H532+H566+H677+H693+H642</f>
        <v>1151296.5999999999</v>
      </c>
      <c r="I531" s="13">
        <f>H531*100/G531</f>
        <v>98.748456327116088</v>
      </c>
    </row>
    <row r="532" spans="1:9" x14ac:dyDescent="0.25">
      <c r="A532" s="4">
        <v>520</v>
      </c>
      <c r="B532" s="29" t="s">
        <v>545</v>
      </c>
      <c r="C532" s="33">
        <v>906</v>
      </c>
      <c r="D532" s="34" t="s">
        <v>546</v>
      </c>
      <c r="E532" s="34"/>
      <c r="F532" s="34"/>
      <c r="G532" s="35">
        <f>G533+G562</f>
        <v>442871.7</v>
      </c>
      <c r="H532" s="35">
        <f t="shared" ref="H532" si="276">H533+H562</f>
        <v>435535.8</v>
      </c>
      <c r="I532" s="35">
        <f>H532/G532*100</f>
        <v>98.343560900369113</v>
      </c>
    </row>
    <row r="533" spans="1:9" ht="26.4" x14ac:dyDescent="0.25">
      <c r="A533" s="4">
        <v>521</v>
      </c>
      <c r="B533" s="108" t="s">
        <v>547</v>
      </c>
      <c r="C533" s="36">
        <v>906</v>
      </c>
      <c r="D533" s="37" t="s">
        <v>546</v>
      </c>
      <c r="E533" s="65" t="s">
        <v>548</v>
      </c>
      <c r="F533" s="37"/>
      <c r="G533" s="109">
        <f>G534+G553</f>
        <v>439204.7</v>
      </c>
      <c r="H533" s="109">
        <f t="shared" ref="H533" si="277">H534+H553</f>
        <v>431882.2</v>
      </c>
      <c r="I533" s="21">
        <f>H533*100/G533</f>
        <v>98.332781957934415</v>
      </c>
    </row>
    <row r="534" spans="1:9" ht="27.6" x14ac:dyDescent="0.3">
      <c r="A534" s="4">
        <v>522</v>
      </c>
      <c r="B534" s="110" t="s">
        <v>549</v>
      </c>
      <c r="C534" s="71">
        <v>906</v>
      </c>
      <c r="D534" s="60" t="s">
        <v>546</v>
      </c>
      <c r="E534" s="111" t="s">
        <v>550</v>
      </c>
      <c r="F534" s="60"/>
      <c r="G534" s="112">
        <f>G535+G540+G543+G550</f>
        <v>429705.4</v>
      </c>
      <c r="H534" s="112">
        <f t="shared" ref="H534" si="278">H535+H540+H543+H550</f>
        <v>422452.2</v>
      </c>
      <c r="I534" s="50">
        <f>H534*100/G534</f>
        <v>98.3120528622633</v>
      </c>
    </row>
    <row r="535" spans="1:9" ht="26.4" x14ac:dyDescent="0.25">
      <c r="A535" s="4">
        <v>523</v>
      </c>
      <c r="B535" s="113" t="s">
        <v>551</v>
      </c>
      <c r="C535" s="39">
        <v>906</v>
      </c>
      <c r="D535" s="40" t="s">
        <v>546</v>
      </c>
      <c r="E535" s="40" t="s">
        <v>552</v>
      </c>
      <c r="F535" s="40"/>
      <c r="G535" s="114">
        <f>SUM(G536:G539)</f>
        <v>149967</v>
      </c>
      <c r="H535" s="114">
        <f t="shared" ref="H535" si="279">SUM(H536:H539)</f>
        <v>148717.5</v>
      </c>
      <c r="I535" s="25">
        <f>H535/G535*100</f>
        <v>99.16681669967393</v>
      </c>
    </row>
    <row r="536" spans="1:9" ht="26.4" x14ac:dyDescent="0.25">
      <c r="A536" s="4">
        <v>524</v>
      </c>
      <c r="B536" s="22" t="s">
        <v>401</v>
      </c>
      <c r="C536" s="39">
        <v>906</v>
      </c>
      <c r="D536" s="40" t="s">
        <v>546</v>
      </c>
      <c r="E536" s="40" t="s">
        <v>552</v>
      </c>
      <c r="F536" s="40" t="s">
        <v>402</v>
      </c>
      <c r="G536" s="24">
        <v>36320.699999999997</v>
      </c>
      <c r="H536" s="24">
        <v>35814.400000000001</v>
      </c>
      <c r="I536" s="25">
        <f t="shared" ref="I536:I539" si="280">H536*100/G536</f>
        <v>98.60602906882302</v>
      </c>
    </row>
    <row r="537" spans="1:9" x14ac:dyDescent="0.25">
      <c r="A537" s="4">
        <v>525</v>
      </c>
      <c r="B537" s="22" t="s">
        <v>393</v>
      </c>
      <c r="C537" s="39">
        <v>906</v>
      </c>
      <c r="D537" s="40" t="s">
        <v>546</v>
      </c>
      <c r="E537" s="40" t="s">
        <v>552</v>
      </c>
      <c r="F537" s="40" t="s">
        <v>394</v>
      </c>
      <c r="G537" s="24">
        <v>81.400000000000006</v>
      </c>
      <c r="H537" s="24">
        <v>81.099999999999994</v>
      </c>
      <c r="I537" s="25">
        <f t="shared" si="280"/>
        <v>99.631449631449613</v>
      </c>
    </row>
    <row r="538" spans="1:9" ht="26.4" x14ac:dyDescent="0.25">
      <c r="A538" s="4">
        <v>526</v>
      </c>
      <c r="B538" s="32" t="s">
        <v>425</v>
      </c>
      <c r="C538" s="39">
        <v>906</v>
      </c>
      <c r="D538" s="40" t="s">
        <v>546</v>
      </c>
      <c r="E538" s="40" t="s">
        <v>552</v>
      </c>
      <c r="F538" s="40" t="s">
        <v>426</v>
      </c>
      <c r="G538" s="24">
        <v>112907.2</v>
      </c>
      <c r="H538" s="24">
        <v>112189.3</v>
      </c>
      <c r="I538" s="25">
        <f t="shared" si="280"/>
        <v>99.364168095568758</v>
      </c>
    </row>
    <row r="539" spans="1:9" x14ac:dyDescent="0.25">
      <c r="A539" s="4">
        <v>527</v>
      </c>
      <c r="B539" s="22" t="s">
        <v>427</v>
      </c>
      <c r="C539" s="39">
        <v>906</v>
      </c>
      <c r="D539" s="40" t="s">
        <v>546</v>
      </c>
      <c r="E539" s="40" t="s">
        <v>552</v>
      </c>
      <c r="F539" s="40" t="s">
        <v>428</v>
      </c>
      <c r="G539" s="24">
        <v>657.7</v>
      </c>
      <c r="H539" s="24">
        <v>632.70000000000005</v>
      </c>
      <c r="I539" s="25">
        <f t="shared" si="280"/>
        <v>96.198874866960622</v>
      </c>
    </row>
    <row r="540" spans="1:9" ht="39.6" x14ac:dyDescent="0.25">
      <c r="A540" s="4">
        <v>528</v>
      </c>
      <c r="B540" s="113" t="s">
        <v>553</v>
      </c>
      <c r="C540" s="39">
        <v>906</v>
      </c>
      <c r="D540" s="40" t="s">
        <v>546</v>
      </c>
      <c r="E540" s="40" t="s">
        <v>554</v>
      </c>
      <c r="F540" s="40"/>
      <c r="G540" s="114">
        <f>SUM(G541:G542)</f>
        <v>23373.200000000001</v>
      </c>
      <c r="H540" s="114">
        <f t="shared" ref="H540" si="281">SUM(H541:H542)</f>
        <v>23335.4</v>
      </c>
      <c r="I540" s="25">
        <f>H540/G540*100</f>
        <v>99.838276316465013</v>
      </c>
    </row>
    <row r="541" spans="1:9" x14ac:dyDescent="0.25">
      <c r="A541" s="4">
        <v>529</v>
      </c>
      <c r="B541" s="22" t="s">
        <v>393</v>
      </c>
      <c r="C541" s="39">
        <v>906</v>
      </c>
      <c r="D541" s="40" t="s">
        <v>546</v>
      </c>
      <c r="E541" s="40" t="s">
        <v>554</v>
      </c>
      <c r="F541" s="40" t="s">
        <v>394</v>
      </c>
      <c r="G541" s="24">
        <v>7084.5</v>
      </c>
      <c r="H541" s="24">
        <v>7046.7</v>
      </c>
      <c r="I541" s="25">
        <f t="shared" ref="I541:I542" si="282">H541*100/G541</f>
        <v>99.466440821511753</v>
      </c>
    </row>
    <row r="542" spans="1:9" x14ac:dyDescent="0.25">
      <c r="A542" s="4">
        <v>530</v>
      </c>
      <c r="B542" s="22" t="s">
        <v>427</v>
      </c>
      <c r="C542" s="39">
        <v>906</v>
      </c>
      <c r="D542" s="40" t="s">
        <v>546</v>
      </c>
      <c r="E542" s="40" t="s">
        <v>554</v>
      </c>
      <c r="F542" s="40" t="s">
        <v>428</v>
      </c>
      <c r="G542" s="24">
        <v>16288.7</v>
      </c>
      <c r="H542" s="24">
        <v>16288.7</v>
      </c>
      <c r="I542" s="25">
        <f t="shared" si="282"/>
        <v>100</v>
      </c>
    </row>
    <row r="543" spans="1:9" ht="52.8" x14ac:dyDescent="0.25">
      <c r="A543" s="4">
        <v>531</v>
      </c>
      <c r="B543" s="22" t="s">
        <v>555</v>
      </c>
      <c r="C543" s="39">
        <v>906</v>
      </c>
      <c r="D543" s="40" t="s">
        <v>546</v>
      </c>
      <c r="E543" s="40" t="s">
        <v>556</v>
      </c>
      <c r="F543" s="40"/>
      <c r="G543" s="24">
        <f>G544+G547</f>
        <v>251923</v>
      </c>
      <c r="H543" s="24">
        <f t="shared" ref="H543" si="283">H544+H547</f>
        <v>245957.1</v>
      </c>
      <c r="I543" s="25">
        <f>H543/G543*100</f>
        <v>97.631855765452144</v>
      </c>
    </row>
    <row r="544" spans="1:9" ht="26.4" x14ac:dyDescent="0.25">
      <c r="A544" s="4">
        <v>532</v>
      </c>
      <c r="B544" s="54" t="s">
        <v>557</v>
      </c>
      <c r="C544" s="39">
        <v>906</v>
      </c>
      <c r="D544" s="40" t="s">
        <v>546</v>
      </c>
      <c r="E544" s="40" t="s">
        <v>558</v>
      </c>
      <c r="F544" s="40"/>
      <c r="G544" s="25">
        <f>SUM(G545:G546)</f>
        <v>183721.8</v>
      </c>
      <c r="H544" s="25">
        <f t="shared" ref="H544" si="284">SUM(H545:H546)</f>
        <v>179733.5</v>
      </c>
      <c r="I544" s="25">
        <f>H544/G544*100</f>
        <v>97.829163441681942</v>
      </c>
    </row>
    <row r="545" spans="1:9" ht="26.4" x14ac:dyDescent="0.25">
      <c r="A545" s="4">
        <v>533</v>
      </c>
      <c r="B545" s="22" t="s">
        <v>401</v>
      </c>
      <c r="C545" s="39">
        <v>906</v>
      </c>
      <c r="D545" s="40" t="s">
        <v>546</v>
      </c>
      <c r="E545" s="40" t="s">
        <v>558</v>
      </c>
      <c r="F545" s="40" t="s">
        <v>402</v>
      </c>
      <c r="G545" s="115">
        <v>46050.9</v>
      </c>
      <c r="H545" s="115">
        <v>45177</v>
      </c>
      <c r="I545" s="25">
        <f t="shared" ref="I545:I546" si="285">H545*100/G545</f>
        <v>98.102317218555982</v>
      </c>
    </row>
    <row r="546" spans="1:9" ht="26.4" x14ac:dyDescent="0.25">
      <c r="A546" s="4">
        <v>534</v>
      </c>
      <c r="B546" s="32" t="s">
        <v>425</v>
      </c>
      <c r="C546" s="39">
        <v>906</v>
      </c>
      <c r="D546" s="40" t="s">
        <v>546</v>
      </c>
      <c r="E546" s="40" t="s">
        <v>558</v>
      </c>
      <c r="F546" s="40" t="s">
        <v>426</v>
      </c>
      <c r="G546" s="115">
        <v>137670.9</v>
      </c>
      <c r="H546" s="115">
        <v>134556.5</v>
      </c>
      <c r="I546" s="25">
        <f t="shared" si="285"/>
        <v>97.737793535162481</v>
      </c>
    </row>
    <row r="547" spans="1:9" ht="26.4" x14ac:dyDescent="0.25">
      <c r="A547" s="4">
        <v>535</v>
      </c>
      <c r="B547" s="54" t="s">
        <v>559</v>
      </c>
      <c r="C547" s="39">
        <v>906</v>
      </c>
      <c r="D547" s="40" t="s">
        <v>546</v>
      </c>
      <c r="E547" s="40" t="s">
        <v>560</v>
      </c>
      <c r="F547" s="40"/>
      <c r="G547" s="25">
        <f>SUM(G548:G549)</f>
        <v>68201.2</v>
      </c>
      <c r="H547" s="25">
        <f t="shared" ref="H547" si="286">SUM(H548:H549)</f>
        <v>66223.600000000006</v>
      </c>
      <c r="I547" s="25">
        <f>H547/G547*100</f>
        <v>97.100344275467307</v>
      </c>
    </row>
    <row r="548" spans="1:9" ht="26.4" x14ac:dyDescent="0.25">
      <c r="A548" s="4">
        <v>536</v>
      </c>
      <c r="B548" s="22" t="s">
        <v>401</v>
      </c>
      <c r="C548" s="39">
        <v>906</v>
      </c>
      <c r="D548" s="40" t="s">
        <v>546</v>
      </c>
      <c r="E548" s="40" t="s">
        <v>560</v>
      </c>
      <c r="F548" s="40" t="s">
        <v>402</v>
      </c>
      <c r="G548" s="115">
        <v>17597.7</v>
      </c>
      <c r="H548" s="115">
        <v>16212.6</v>
      </c>
      <c r="I548" s="25">
        <f t="shared" ref="I548:I549" si="287">H548*100/G548</f>
        <v>92.129085050887326</v>
      </c>
    </row>
    <row r="549" spans="1:9" ht="26.4" x14ac:dyDescent="0.25">
      <c r="A549" s="4">
        <v>537</v>
      </c>
      <c r="B549" s="32" t="s">
        <v>425</v>
      </c>
      <c r="C549" s="39">
        <v>906</v>
      </c>
      <c r="D549" s="40" t="s">
        <v>546</v>
      </c>
      <c r="E549" s="40" t="s">
        <v>560</v>
      </c>
      <c r="F549" s="40" t="s">
        <v>426</v>
      </c>
      <c r="G549" s="115">
        <v>50603.5</v>
      </c>
      <c r="H549" s="115">
        <v>50011</v>
      </c>
      <c r="I549" s="25">
        <f t="shared" si="287"/>
        <v>98.829132372266741</v>
      </c>
    </row>
    <row r="550" spans="1:9" ht="52.8" x14ac:dyDescent="0.25">
      <c r="A550" s="4">
        <v>538</v>
      </c>
      <c r="B550" s="116" t="s">
        <v>561</v>
      </c>
      <c r="C550" s="39">
        <v>906</v>
      </c>
      <c r="D550" s="40" t="s">
        <v>546</v>
      </c>
      <c r="E550" s="40" t="s">
        <v>562</v>
      </c>
      <c r="F550" s="40"/>
      <c r="G550" s="25">
        <f>SUM(G551:G552)</f>
        <v>4442.2</v>
      </c>
      <c r="H550" s="25">
        <f t="shared" ref="H550" si="288">SUM(H551:H552)</f>
        <v>4442.2</v>
      </c>
      <c r="I550" s="25">
        <f>H550/G550*100</f>
        <v>100</v>
      </c>
    </row>
    <row r="551" spans="1:9" ht="26.4" x14ac:dyDescent="0.25">
      <c r="A551" s="4">
        <v>539</v>
      </c>
      <c r="B551" s="22" t="s">
        <v>401</v>
      </c>
      <c r="C551" s="39">
        <v>906</v>
      </c>
      <c r="D551" s="40" t="s">
        <v>546</v>
      </c>
      <c r="E551" s="40" t="s">
        <v>562</v>
      </c>
      <c r="F551" s="40" t="s">
        <v>402</v>
      </c>
      <c r="G551" s="115">
        <v>1395</v>
      </c>
      <c r="H551" s="115">
        <v>1395</v>
      </c>
      <c r="I551" s="25">
        <f t="shared" ref="I551:I552" si="289">H551*100/G551</f>
        <v>100</v>
      </c>
    </row>
    <row r="552" spans="1:9" ht="26.4" x14ac:dyDescent="0.25">
      <c r="A552" s="4">
        <v>540</v>
      </c>
      <c r="B552" s="32" t="s">
        <v>425</v>
      </c>
      <c r="C552" s="39">
        <v>906</v>
      </c>
      <c r="D552" s="40" t="s">
        <v>546</v>
      </c>
      <c r="E552" s="40" t="s">
        <v>562</v>
      </c>
      <c r="F552" s="40" t="s">
        <v>426</v>
      </c>
      <c r="G552" s="115">
        <v>3047.2</v>
      </c>
      <c r="H552" s="115">
        <v>3047.2</v>
      </c>
      <c r="I552" s="25">
        <f t="shared" si="289"/>
        <v>100</v>
      </c>
    </row>
    <row r="553" spans="1:9" ht="27.6" x14ac:dyDescent="0.3">
      <c r="A553" s="4">
        <v>541</v>
      </c>
      <c r="B553" s="110" t="s">
        <v>563</v>
      </c>
      <c r="C553" s="71">
        <v>906</v>
      </c>
      <c r="D553" s="60" t="s">
        <v>546</v>
      </c>
      <c r="E553" s="111" t="s">
        <v>564</v>
      </c>
      <c r="F553" s="40"/>
      <c r="G553" s="117">
        <f>G557+G554</f>
        <v>9499.2999999999993</v>
      </c>
      <c r="H553" s="117">
        <f t="shared" ref="H553" si="290">H557+H554</f>
        <v>9430</v>
      </c>
      <c r="I553" s="50">
        <f>H553*100/G553</f>
        <v>99.270472561136089</v>
      </c>
    </row>
    <row r="554" spans="1:9" x14ac:dyDescent="0.25">
      <c r="A554" s="4">
        <v>542</v>
      </c>
      <c r="B554" s="81" t="s">
        <v>565</v>
      </c>
      <c r="C554" s="39">
        <v>906</v>
      </c>
      <c r="D554" s="40" t="s">
        <v>546</v>
      </c>
      <c r="E554" s="67" t="s">
        <v>566</v>
      </c>
      <c r="F554" s="40"/>
      <c r="G554" s="25">
        <f>SUM(G555:G556)</f>
        <v>304.5</v>
      </c>
      <c r="H554" s="25">
        <f t="shared" ref="H554" si="291">SUM(H555:H556)</f>
        <v>304.5</v>
      </c>
      <c r="I554" s="25">
        <f>H554/G554*100</f>
        <v>100</v>
      </c>
    </row>
    <row r="555" spans="1:9" x14ac:dyDescent="0.25">
      <c r="A555" s="4">
        <v>543</v>
      </c>
      <c r="B555" s="22" t="s">
        <v>393</v>
      </c>
      <c r="C555" s="39">
        <v>906</v>
      </c>
      <c r="D555" s="40" t="s">
        <v>546</v>
      </c>
      <c r="E555" s="67" t="s">
        <v>566</v>
      </c>
      <c r="F555" s="40" t="s">
        <v>394</v>
      </c>
      <c r="G555" s="25">
        <v>89.5</v>
      </c>
      <c r="H555" s="25">
        <v>89.5</v>
      </c>
      <c r="I555" s="25">
        <f t="shared" ref="I555:I556" si="292">H555*100/G555</f>
        <v>100</v>
      </c>
    </row>
    <row r="556" spans="1:9" x14ac:dyDescent="0.25">
      <c r="A556" s="4">
        <v>544</v>
      </c>
      <c r="B556" s="22" t="s">
        <v>427</v>
      </c>
      <c r="C556" s="39">
        <v>906</v>
      </c>
      <c r="D556" s="40" t="s">
        <v>546</v>
      </c>
      <c r="E556" s="67" t="s">
        <v>566</v>
      </c>
      <c r="F556" s="40" t="s">
        <v>428</v>
      </c>
      <c r="G556" s="25">
        <v>215</v>
      </c>
      <c r="H556" s="25">
        <v>215</v>
      </c>
      <c r="I556" s="25">
        <f t="shared" si="292"/>
        <v>100</v>
      </c>
    </row>
    <row r="557" spans="1:9" ht="26.4" x14ac:dyDescent="0.25">
      <c r="A557" s="4">
        <v>545</v>
      </c>
      <c r="B557" s="81" t="s">
        <v>567</v>
      </c>
      <c r="C557" s="39">
        <v>906</v>
      </c>
      <c r="D557" s="40" t="s">
        <v>546</v>
      </c>
      <c r="E557" s="67" t="s">
        <v>568</v>
      </c>
      <c r="F557" s="40"/>
      <c r="G557" s="25">
        <f>SUM(G558:G561)</f>
        <v>9194.7999999999993</v>
      </c>
      <c r="H557" s="25">
        <f t="shared" ref="H557" si="293">SUM(H558:H561)</f>
        <v>9125.5</v>
      </c>
      <c r="I557" s="25">
        <f>H557/G557*100</f>
        <v>99.246313133510256</v>
      </c>
    </row>
    <row r="558" spans="1:9" ht="26.4" x14ac:dyDescent="0.25">
      <c r="A558" s="4">
        <v>546</v>
      </c>
      <c r="B558" s="22" t="s">
        <v>401</v>
      </c>
      <c r="C558" s="39">
        <v>906</v>
      </c>
      <c r="D558" s="40" t="s">
        <v>546</v>
      </c>
      <c r="E558" s="67" t="s">
        <v>568</v>
      </c>
      <c r="F558" s="40" t="s">
        <v>402</v>
      </c>
      <c r="G558" s="25">
        <v>2300.3000000000002</v>
      </c>
      <c r="H558" s="25">
        <v>2286.5</v>
      </c>
      <c r="I558" s="25">
        <f t="shared" ref="I558:I561" si="294">H558*100/G558</f>
        <v>99.400078250662943</v>
      </c>
    </row>
    <row r="559" spans="1:9" x14ac:dyDescent="0.25">
      <c r="A559" s="4">
        <v>547</v>
      </c>
      <c r="B559" s="22" t="s">
        <v>393</v>
      </c>
      <c r="C559" s="39">
        <v>906</v>
      </c>
      <c r="D559" s="40" t="s">
        <v>546</v>
      </c>
      <c r="E559" s="67" t="s">
        <v>568</v>
      </c>
      <c r="F559" s="40" t="s">
        <v>394</v>
      </c>
      <c r="G559" s="25">
        <v>638.5</v>
      </c>
      <c r="H559" s="25">
        <v>616.9</v>
      </c>
      <c r="I559" s="25">
        <f t="shared" si="294"/>
        <v>96.617071260767418</v>
      </c>
    </row>
    <row r="560" spans="1:9" ht="26.4" x14ac:dyDescent="0.25">
      <c r="A560" s="4">
        <v>548</v>
      </c>
      <c r="B560" s="32" t="s">
        <v>425</v>
      </c>
      <c r="C560" s="39">
        <v>906</v>
      </c>
      <c r="D560" s="40" t="s">
        <v>546</v>
      </c>
      <c r="E560" s="67" t="s">
        <v>568</v>
      </c>
      <c r="F560" s="40" t="s">
        <v>426</v>
      </c>
      <c r="G560" s="25">
        <v>4951.5</v>
      </c>
      <c r="H560" s="25">
        <v>4917.6000000000004</v>
      </c>
      <c r="I560" s="25">
        <f t="shared" si="294"/>
        <v>99.315358982126639</v>
      </c>
    </row>
    <row r="561" spans="1:9" x14ac:dyDescent="0.25">
      <c r="A561" s="4">
        <v>549</v>
      </c>
      <c r="B561" s="22" t="s">
        <v>427</v>
      </c>
      <c r="C561" s="39">
        <v>906</v>
      </c>
      <c r="D561" s="40" t="s">
        <v>546</v>
      </c>
      <c r="E561" s="67" t="s">
        <v>568</v>
      </c>
      <c r="F561" s="40" t="s">
        <v>428</v>
      </c>
      <c r="G561" s="25">
        <v>1304.5</v>
      </c>
      <c r="H561" s="25">
        <v>1304.5</v>
      </c>
      <c r="I561" s="25">
        <f t="shared" si="294"/>
        <v>100</v>
      </c>
    </row>
    <row r="562" spans="1:9" x14ac:dyDescent="0.25">
      <c r="A562" s="4">
        <v>550</v>
      </c>
      <c r="B562" s="75" t="s">
        <v>21</v>
      </c>
      <c r="C562" s="36">
        <v>906</v>
      </c>
      <c r="D562" s="37" t="s">
        <v>546</v>
      </c>
      <c r="E562" s="20" t="s">
        <v>22</v>
      </c>
      <c r="F562" s="37"/>
      <c r="G562" s="38">
        <f>G563</f>
        <v>3667</v>
      </c>
      <c r="H562" s="38">
        <f t="shared" ref="H562" si="295">H563</f>
        <v>3653.6</v>
      </c>
      <c r="I562" s="21">
        <f>H562*100/G562</f>
        <v>99.634578674665946</v>
      </c>
    </row>
    <row r="563" spans="1:9" x14ac:dyDescent="0.25">
      <c r="A563" s="4">
        <v>551</v>
      </c>
      <c r="B563" s="28" t="s">
        <v>39</v>
      </c>
      <c r="C563" s="39">
        <v>906</v>
      </c>
      <c r="D563" s="40" t="s">
        <v>546</v>
      </c>
      <c r="E563" s="23" t="s">
        <v>40</v>
      </c>
      <c r="F563" s="40"/>
      <c r="G563" s="25">
        <f>SUM(G564:G565)</f>
        <v>3667</v>
      </c>
      <c r="H563" s="25">
        <f t="shared" ref="H563" si="296">SUM(H564:H565)</f>
        <v>3653.6</v>
      </c>
      <c r="I563" s="25">
        <f>H563/G563*100</f>
        <v>99.634578674665946</v>
      </c>
    </row>
    <row r="564" spans="1:9" x14ac:dyDescent="0.25">
      <c r="A564" s="4">
        <v>552</v>
      </c>
      <c r="B564" s="22" t="s">
        <v>393</v>
      </c>
      <c r="C564" s="39">
        <v>906</v>
      </c>
      <c r="D564" s="40" t="s">
        <v>546</v>
      </c>
      <c r="E564" s="23" t="s">
        <v>40</v>
      </c>
      <c r="F564" s="40" t="s">
        <v>394</v>
      </c>
      <c r="G564" s="25">
        <v>697.8</v>
      </c>
      <c r="H564" s="25">
        <v>684.4</v>
      </c>
      <c r="I564" s="25">
        <f t="shared" ref="I564:I565" si="297">H564*100/G564</f>
        <v>98.079678991114946</v>
      </c>
    </row>
    <row r="565" spans="1:9" x14ac:dyDescent="0.25">
      <c r="A565" s="4">
        <v>553</v>
      </c>
      <c r="B565" s="22" t="s">
        <v>427</v>
      </c>
      <c r="C565" s="39">
        <v>906</v>
      </c>
      <c r="D565" s="40" t="s">
        <v>546</v>
      </c>
      <c r="E565" s="23" t="s">
        <v>40</v>
      </c>
      <c r="F565" s="40" t="s">
        <v>428</v>
      </c>
      <c r="G565" s="25">
        <v>2969.2</v>
      </c>
      <c r="H565" s="25">
        <v>2969.2</v>
      </c>
      <c r="I565" s="25">
        <f t="shared" si="297"/>
        <v>100</v>
      </c>
    </row>
    <row r="566" spans="1:9" x14ac:dyDescent="0.25">
      <c r="A566" s="4">
        <v>554</v>
      </c>
      <c r="B566" s="118" t="s">
        <v>569</v>
      </c>
      <c r="C566" s="33">
        <v>906</v>
      </c>
      <c r="D566" s="34" t="s">
        <v>570</v>
      </c>
      <c r="E566" s="119"/>
      <c r="F566" s="34"/>
      <c r="G566" s="35">
        <f>G567+G629+G638</f>
        <v>577297.30000000005</v>
      </c>
      <c r="H566" s="35">
        <f t="shared" ref="H566" si="298">H567+H629+H638</f>
        <v>571006.4</v>
      </c>
      <c r="I566" s="35">
        <f>H566/G566*100</f>
        <v>98.91028418113163</v>
      </c>
    </row>
    <row r="567" spans="1:9" ht="26.4" x14ac:dyDescent="0.25">
      <c r="A567" s="4">
        <v>555</v>
      </c>
      <c r="B567" s="108" t="s">
        <v>547</v>
      </c>
      <c r="C567" s="36">
        <v>906</v>
      </c>
      <c r="D567" s="37" t="s">
        <v>570</v>
      </c>
      <c r="E567" s="65" t="s">
        <v>548</v>
      </c>
      <c r="F567" s="37"/>
      <c r="G567" s="38">
        <f>G568+G602</f>
        <v>572007.30000000005</v>
      </c>
      <c r="H567" s="38">
        <f t="shared" ref="H567" si="299">H568+H602</f>
        <v>565716.70000000007</v>
      </c>
      <c r="I567" s="21">
        <f>H567*100/G567</f>
        <v>98.900258790403555</v>
      </c>
    </row>
    <row r="568" spans="1:9" ht="27.6" x14ac:dyDescent="0.3">
      <c r="A568" s="4">
        <v>556</v>
      </c>
      <c r="B568" s="59" t="s">
        <v>571</v>
      </c>
      <c r="C568" s="71">
        <v>906</v>
      </c>
      <c r="D568" s="60" t="s">
        <v>570</v>
      </c>
      <c r="E568" s="111" t="s">
        <v>572</v>
      </c>
      <c r="F568" s="60"/>
      <c r="G568" s="72">
        <f>G569+G574+G579+G586+G577+G592+G589+G595+G598+G600</f>
        <v>544257</v>
      </c>
      <c r="H568" s="72">
        <f t="shared" ref="H568" si="300">H569+H574+H579+H586+H577+H592+H589+H595+H598+H600</f>
        <v>538188.10000000009</v>
      </c>
      <c r="I568" s="50">
        <f>H568*100/G568</f>
        <v>98.884920175578827</v>
      </c>
    </row>
    <row r="569" spans="1:9" ht="26.4" x14ac:dyDescent="0.25">
      <c r="A569" s="4">
        <v>557</v>
      </c>
      <c r="B569" s="113" t="s">
        <v>573</v>
      </c>
      <c r="C569" s="39">
        <v>906</v>
      </c>
      <c r="D569" s="40" t="s">
        <v>570</v>
      </c>
      <c r="E569" s="67" t="s">
        <v>574</v>
      </c>
      <c r="F569" s="40"/>
      <c r="G569" s="114">
        <f>SUM(G570:G573)</f>
        <v>114972.2</v>
      </c>
      <c r="H569" s="114">
        <f t="shared" ref="H569" si="301">SUM(H570:H573)</f>
        <v>114746.5</v>
      </c>
      <c r="I569" s="25">
        <f>H569/G569*100</f>
        <v>99.803691675031018</v>
      </c>
    </row>
    <row r="570" spans="1:9" ht="26.4" x14ac:dyDescent="0.25">
      <c r="A570" s="4">
        <v>558</v>
      </c>
      <c r="B570" s="32" t="s">
        <v>401</v>
      </c>
      <c r="C570" s="39">
        <v>906</v>
      </c>
      <c r="D570" s="40" t="s">
        <v>570</v>
      </c>
      <c r="E570" s="67" t="s">
        <v>574</v>
      </c>
      <c r="F570" s="40" t="s">
        <v>402</v>
      </c>
      <c r="G570" s="25">
        <v>28704</v>
      </c>
      <c r="H570" s="25">
        <v>28535.8</v>
      </c>
      <c r="I570" s="25">
        <f t="shared" ref="I570:I573" si="302">H570*100/G570</f>
        <v>99.414018952062435</v>
      </c>
    </row>
    <row r="571" spans="1:9" x14ac:dyDescent="0.25">
      <c r="A571" s="4">
        <v>559</v>
      </c>
      <c r="B571" s="22" t="s">
        <v>393</v>
      </c>
      <c r="C571" s="39">
        <v>906</v>
      </c>
      <c r="D571" s="40" t="s">
        <v>570</v>
      </c>
      <c r="E571" s="67" t="s">
        <v>574</v>
      </c>
      <c r="F571" s="40" t="s">
        <v>394</v>
      </c>
      <c r="G571" s="25">
        <v>185.7</v>
      </c>
      <c r="H571" s="25">
        <v>185.7</v>
      </c>
      <c r="I571" s="25">
        <f t="shared" si="302"/>
        <v>100</v>
      </c>
    </row>
    <row r="572" spans="1:9" ht="26.4" x14ac:dyDescent="0.25">
      <c r="A572" s="4">
        <v>560</v>
      </c>
      <c r="B572" s="32" t="s">
        <v>425</v>
      </c>
      <c r="C572" s="39">
        <v>906</v>
      </c>
      <c r="D572" s="40" t="s">
        <v>570</v>
      </c>
      <c r="E572" s="67" t="s">
        <v>574</v>
      </c>
      <c r="F572" s="40" t="s">
        <v>426</v>
      </c>
      <c r="G572" s="25">
        <v>85841.9</v>
      </c>
      <c r="H572" s="25">
        <v>85784.4</v>
      </c>
      <c r="I572" s="25">
        <f t="shared" si="302"/>
        <v>99.933016394091936</v>
      </c>
    </row>
    <row r="573" spans="1:9" x14ac:dyDescent="0.25">
      <c r="A573" s="4">
        <v>561</v>
      </c>
      <c r="B573" s="32" t="s">
        <v>427</v>
      </c>
      <c r="C573" s="39">
        <v>906</v>
      </c>
      <c r="D573" s="40" t="s">
        <v>570</v>
      </c>
      <c r="E573" s="67" t="s">
        <v>574</v>
      </c>
      <c r="F573" s="40" t="s">
        <v>428</v>
      </c>
      <c r="G573" s="25">
        <v>240.6</v>
      </c>
      <c r="H573" s="25">
        <v>240.6</v>
      </c>
      <c r="I573" s="25">
        <f t="shared" si="302"/>
        <v>100</v>
      </c>
    </row>
    <row r="574" spans="1:9" ht="39.6" x14ac:dyDescent="0.25">
      <c r="A574" s="4">
        <v>562</v>
      </c>
      <c r="B574" s="113" t="s">
        <v>575</v>
      </c>
      <c r="C574" s="39">
        <v>906</v>
      </c>
      <c r="D574" s="40" t="s">
        <v>570</v>
      </c>
      <c r="E574" s="67" t="s">
        <v>576</v>
      </c>
      <c r="F574" s="40"/>
      <c r="G574" s="114">
        <f>SUM(G575:G576)</f>
        <v>37891.1</v>
      </c>
      <c r="H574" s="114">
        <f t="shared" ref="H574" si="303">SUM(H575:H576)</f>
        <v>37783.599999999999</v>
      </c>
      <c r="I574" s="25">
        <f>H574/G574*100</f>
        <v>99.716292216377994</v>
      </c>
    </row>
    <row r="575" spans="1:9" x14ac:dyDescent="0.25">
      <c r="A575" s="4">
        <v>563</v>
      </c>
      <c r="B575" s="32" t="s">
        <v>393</v>
      </c>
      <c r="C575" s="39">
        <v>906</v>
      </c>
      <c r="D575" s="40" t="s">
        <v>570</v>
      </c>
      <c r="E575" s="67" t="s">
        <v>576</v>
      </c>
      <c r="F575" s="40" t="s">
        <v>394</v>
      </c>
      <c r="G575" s="25">
        <v>7204.4</v>
      </c>
      <c r="H575" s="25">
        <v>7096.9</v>
      </c>
      <c r="I575" s="25">
        <f t="shared" ref="I575:I576" si="304">H575*100/G575</f>
        <v>98.507856310032764</v>
      </c>
    </row>
    <row r="576" spans="1:9" x14ac:dyDescent="0.25">
      <c r="A576" s="4">
        <v>564</v>
      </c>
      <c r="B576" s="32" t="s">
        <v>427</v>
      </c>
      <c r="C576" s="39">
        <v>906</v>
      </c>
      <c r="D576" s="40" t="s">
        <v>570</v>
      </c>
      <c r="E576" s="67" t="s">
        <v>576</v>
      </c>
      <c r="F576" s="40" t="s">
        <v>428</v>
      </c>
      <c r="G576" s="25">
        <v>30686.7</v>
      </c>
      <c r="H576" s="25">
        <v>30686.7</v>
      </c>
      <c r="I576" s="25">
        <f t="shared" si="304"/>
        <v>100</v>
      </c>
    </row>
    <row r="577" spans="1:9" ht="26.4" x14ac:dyDescent="0.25">
      <c r="A577" s="4">
        <v>565</v>
      </c>
      <c r="B577" s="120" t="s">
        <v>577</v>
      </c>
      <c r="C577" s="39">
        <v>906</v>
      </c>
      <c r="D577" s="40" t="s">
        <v>570</v>
      </c>
      <c r="E577" s="67" t="s">
        <v>578</v>
      </c>
      <c r="F577" s="40"/>
      <c r="G577" s="25">
        <f>SUM(G578:G578)</f>
        <v>114.7</v>
      </c>
      <c r="H577" s="25">
        <f t="shared" ref="H577" si="305">SUM(H578:H578)</f>
        <v>114.7</v>
      </c>
      <c r="I577" s="25">
        <f>H577/G577*100</f>
        <v>100</v>
      </c>
    </row>
    <row r="578" spans="1:9" x14ac:dyDescent="0.25">
      <c r="A578" s="4">
        <v>566</v>
      </c>
      <c r="B578" s="32" t="s">
        <v>427</v>
      </c>
      <c r="C578" s="39">
        <v>906</v>
      </c>
      <c r="D578" s="40" t="s">
        <v>570</v>
      </c>
      <c r="E578" s="67" t="s">
        <v>578</v>
      </c>
      <c r="F578" s="40" t="s">
        <v>428</v>
      </c>
      <c r="G578" s="25">
        <v>114.7</v>
      </c>
      <c r="H578" s="25">
        <v>114.7</v>
      </c>
      <c r="I578" s="25">
        <f>H578*100/G578</f>
        <v>100</v>
      </c>
    </row>
    <row r="579" spans="1:9" ht="79.2" x14ac:dyDescent="0.25">
      <c r="A579" s="4">
        <v>567</v>
      </c>
      <c r="B579" s="121" t="s">
        <v>579</v>
      </c>
      <c r="C579" s="39">
        <v>906</v>
      </c>
      <c r="D579" s="40" t="s">
        <v>570</v>
      </c>
      <c r="E579" s="67" t="s">
        <v>580</v>
      </c>
      <c r="F579" s="40"/>
      <c r="G579" s="25">
        <f>G580+G583</f>
        <v>293396.7</v>
      </c>
      <c r="H579" s="25">
        <f t="shared" ref="H579" si="306">H580+H583</f>
        <v>290897.7</v>
      </c>
      <c r="I579" s="25">
        <f>H579/G579*100</f>
        <v>99.148252178705491</v>
      </c>
    </row>
    <row r="580" spans="1:9" ht="26.4" x14ac:dyDescent="0.25">
      <c r="A580" s="4">
        <v>568</v>
      </c>
      <c r="B580" s="122" t="s">
        <v>581</v>
      </c>
      <c r="C580" s="39">
        <v>906</v>
      </c>
      <c r="D580" s="40" t="s">
        <v>570</v>
      </c>
      <c r="E580" s="67" t="s">
        <v>582</v>
      </c>
      <c r="F580" s="40"/>
      <c r="G580" s="25">
        <f>SUM(G581:G582)</f>
        <v>237469.6</v>
      </c>
      <c r="H580" s="25">
        <f t="shared" ref="H580" si="307">SUM(H581:H582)</f>
        <v>235444.2</v>
      </c>
      <c r="I580" s="25">
        <f>H580/G580*100</f>
        <v>99.147090827625945</v>
      </c>
    </row>
    <row r="581" spans="1:9" ht="26.4" x14ac:dyDescent="0.25">
      <c r="A581" s="4">
        <v>569</v>
      </c>
      <c r="B581" s="22" t="s">
        <v>401</v>
      </c>
      <c r="C581" s="39">
        <v>906</v>
      </c>
      <c r="D581" s="40" t="s">
        <v>570</v>
      </c>
      <c r="E581" s="67" t="s">
        <v>582</v>
      </c>
      <c r="F581" s="40" t="s">
        <v>402</v>
      </c>
      <c r="G581" s="115">
        <v>38591.4</v>
      </c>
      <c r="H581" s="115">
        <v>37472.6</v>
      </c>
      <c r="I581" s="25">
        <f t="shared" ref="I581:I582" si="308">H581*100/G581</f>
        <v>97.100908492565694</v>
      </c>
    </row>
    <row r="582" spans="1:9" ht="26.4" x14ac:dyDescent="0.25">
      <c r="A582" s="4">
        <v>570</v>
      </c>
      <c r="B582" s="32" t="s">
        <v>425</v>
      </c>
      <c r="C582" s="39">
        <v>906</v>
      </c>
      <c r="D582" s="40" t="s">
        <v>570</v>
      </c>
      <c r="E582" s="67" t="s">
        <v>582</v>
      </c>
      <c r="F582" s="40" t="s">
        <v>426</v>
      </c>
      <c r="G582" s="115">
        <v>198878.2</v>
      </c>
      <c r="H582" s="115">
        <v>197971.6</v>
      </c>
      <c r="I582" s="25">
        <f t="shared" si="308"/>
        <v>99.544143098640262</v>
      </c>
    </row>
    <row r="583" spans="1:9" ht="26.4" x14ac:dyDescent="0.25">
      <c r="A583" s="4">
        <v>571</v>
      </c>
      <c r="B583" s="122" t="s">
        <v>583</v>
      </c>
      <c r="C583" s="39">
        <v>906</v>
      </c>
      <c r="D583" s="40" t="s">
        <v>570</v>
      </c>
      <c r="E583" s="67" t="s">
        <v>584</v>
      </c>
      <c r="F583" s="40"/>
      <c r="G583" s="25">
        <f>SUM(G584:G585)</f>
        <v>55927.1</v>
      </c>
      <c r="H583" s="25">
        <f t="shared" ref="H583" si="309">SUM(H584:H585)</f>
        <v>55453.5</v>
      </c>
      <c r="I583" s="25">
        <f>H583/G583*100</f>
        <v>99.153183340455712</v>
      </c>
    </row>
    <row r="584" spans="1:9" ht="26.4" x14ac:dyDescent="0.25">
      <c r="A584" s="4">
        <v>572</v>
      </c>
      <c r="B584" s="22" t="s">
        <v>401</v>
      </c>
      <c r="C584" s="39">
        <v>906</v>
      </c>
      <c r="D584" s="40" t="s">
        <v>570</v>
      </c>
      <c r="E584" s="67" t="s">
        <v>584</v>
      </c>
      <c r="F584" s="40" t="s">
        <v>402</v>
      </c>
      <c r="G584" s="115">
        <v>8601.5</v>
      </c>
      <c r="H584" s="115">
        <v>8364</v>
      </c>
      <c r="I584" s="25">
        <f t="shared" ref="I584:I585" si="310">H584*100/G584</f>
        <v>97.238853688310172</v>
      </c>
    </row>
    <row r="585" spans="1:9" ht="26.4" x14ac:dyDescent="0.25">
      <c r="A585" s="4">
        <v>573</v>
      </c>
      <c r="B585" s="32" t="s">
        <v>425</v>
      </c>
      <c r="C585" s="39">
        <v>906</v>
      </c>
      <c r="D585" s="40" t="s">
        <v>570</v>
      </c>
      <c r="E585" s="67" t="s">
        <v>584</v>
      </c>
      <c r="F585" s="40" t="s">
        <v>426</v>
      </c>
      <c r="G585" s="115">
        <v>47325.599999999999</v>
      </c>
      <c r="H585" s="115">
        <v>47089.5</v>
      </c>
      <c r="I585" s="25">
        <f t="shared" si="310"/>
        <v>99.501115675237088</v>
      </c>
    </row>
    <row r="586" spans="1:9" ht="79.2" x14ac:dyDescent="0.25">
      <c r="A586" s="4">
        <v>574</v>
      </c>
      <c r="B586" s="116" t="s">
        <v>585</v>
      </c>
      <c r="C586" s="39">
        <v>906</v>
      </c>
      <c r="D586" s="40" t="s">
        <v>570</v>
      </c>
      <c r="E586" s="67" t="s">
        <v>586</v>
      </c>
      <c r="F586" s="40"/>
      <c r="G586" s="25">
        <f>SUM(G587:G588)</f>
        <v>21500</v>
      </c>
      <c r="H586" s="25">
        <f t="shared" ref="H586" si="311">SUM(H587:H588)</f>
        <v>21500</v>
      </c>
      <c r="I586" s="25">
        <f>H586/G586*100</f>
        <v>100</v>
      </c>
    </row>
    <row r="587" spans="1:9" ht="26.4" x14ac:dyDescent="0.25">
      <c r="A587" s="4">
        <v>575</v>
      </c>
      <c r="B587" s="22" t="s">
        <v>401</v>
      </c>
      <c r="C587" s="39">
        <v>906</v>
      </c>
      <c r="D587" s="40" t="s">
        <v>570</v>
      </c>
      <c r="E587" s="67" t="s">
        <v>586</v>
      </c>
      <c r="F587" s="40" t="s">
        <v>402</v>
      </c>
      <c r="G587" s="115">
        <v>3097.8</v>
      </c>
      <c r="H587" s="115">
        <v>3097.8</v>
      </c>
      <c r="I587" s="25">
        <f t="shared" ref="I587:I588" si="312">H587*100/G587</f>
        <v>100</v>
      </c>
    </row>
    <row r="588" spans="1:9" ht="26.4" x14ac:dyDescent="0.25">
      <c r="A588" s="4">
        <v>576</v>
      </c>
      <c r="B588" s="32" t="s">
        <v>425</v>
      </c>
      <c r="C588" s="39">
        <v>906</v>
      </c>
      <c r="D588" s="40" t="s">
        <v>570</v>
      </c>
      <c r="E588" s="67" t="s">
        <v>586</v>
      </c>
      <c r="F588" s="40" t="s">
        <v>426</v>
      </c>
      <c r="G588" s="115">
        <v>18402.2</v>
      </c>
      <c r="H588" s="115">
        <v>18402.2</v>
      </c>
      <c r="I588" s="25">
        <f t="shared" si="312"/>
        <v>100</v>
      </c>
    </row>
    <row r="589" spans="1:9" ht="26.4" x14ac:dyDescent="0.25">
      <c r="A589" s="4">
        <v>577</v>
      </c>
      <c r="B589" s="120" t="s">
        <v>587</v>
      </c>
      <c r="C589" s="39">
        <v>906</v>
      </c>
      <c r="D589" s="40" t="s">
        <v>570</v>
      </c>
      <c r="E589" s="67" t="s">
        <v>588</v>
      </c>
      <c r="F589" s="40"/>
      <c r="G589" s="115">
        <f>SUM(G590:G591)</f>
        <v>26344.7</v>
      </c>
      <c r="H589" s="115">
        <f t="shared" ref="H589" si="313">SUM(H590:H591)</f>
        <v>23525.100000000002</v>
      </c>
      <c r="I589" s="25">
        <f>H589/G589*100</f>
        <v>89.297278010377795</v>
      </c>
    </row>
    <row r="590" spans="1:9" x14ac:dyDescent="0.25">
      <c r="A590" s="4">
        <v>578</v>
      </c>
      <c r="B590" s="32" t="s">
        <v>393</v>
      </c>
      <c r="C590" s="39">
        <v>906</v>
      </c>
      <c r="D590" s="40" t="s">
        <v>570</v>
      </c>
      <c r="E590" s="67" t="s">
        <v>588</v>
      </c>
      <c r="F590" s="40" t="s">
        <v>394</v>
      </c>
      <c r="G590" s="115">
        <v>3406.7</v>
      </c>
      <c r="H590" s="115">
        <v>2850.4</v>
      </c>
      <c r="I590" s="25">
        <f t="shared" ref="I590:I591" si="314">H590*100/G590</f>
        <v>83.670414183814259</v>
      </c>
    </row>
    <row r="591" spans="1:9" x14ac:dyDescent="0.25">
      <c r="A591" s="4">
        <v>579</v>
      </c>
      <c r="B591" s="32" t="s">
        <v>427</v>
      </c>
      <c r="C591" s="39">
        <v>906</v>
      </c>
      <c r="D591" s="40" t="s">
        <v>570</v>
      </c>
      <c r="E591" s="67" t="s">
        <v>588</v>
      </c>
      <c r="F591" s="40" t="s">
        <v>428</v>
      </c>
      <c r="G591" s="115">
        <v>22938</v>
      </c>
      <c r="H591" s="115">
        <v>20674.7</v>
      </c>
      <c r="I591" s="25">
        <f t="shared" si="314"/>
        <v>90.132967128781928</v>
      </c>
    </row>
    <row r="592" spans="1:9" ht="26.4" x14ac:dyDescent="0.25">
      <c r="A592" s="4">
        <v>580</v>
      </c>
      <c r="B592" s="74" t="s">
        <v>589</v>
      </c>
      <c r="C592" s="39">
        <v>906</v>
      </c>
      <c r="D592" s="40" t="s">
        <v>570</v>
      </c>
      <c r="E592" s="67" t="s">
        <v>590</v>
      </c>
      <c r="F592" s="40"/>
      <c r="G592" s="155">
        <f>SUM(G593:G594)</f>
        <v>21504.199999999997</v>
      </c>
      <c r="H592" s="115">
        <f t="shared" ref="H592" si="315">SUM(H593:H594)</f>
        <v>21473.7</v>
      </c>
      <c r="I592" s="25">
        <f>H592/G592*100</f>
        <v>99.858167241748134</v>
      </c>
    </row>
    <row r="593" spans="1:9" x14ac:dyDescent="0.25">
      <c r="A593" s="4">
        <v>581</v>
      </c>
      <c r="B593" s="32" t="s">
        <v>393</v>
      </c>
      <c r="C593" s="39">
        <v>906</v>
      </c>
      <c r="D593" s="40" t="s">
        <v>570</v>
      </c>
      <c r="E593" s="67" t="s">
        <v>590</v>
      </c>
      <c r="F593" s="40" t="s">
        <v>394</v>
      </c>
      <c r="G593" s="155">
        <v>1914.1</v>
      </c>
      <c r="H593" s="115">
        <v>1898.7</v>
      </c>
      <c r="I593" s="25">
        <f t="shared" ref="I593:I594" si="316">H593*100/G593</f>
        <v>99.19544433415183</v>
      </c>
    </row>
    <row r="594" spans="1:9" x14ac:dyDescent="0.25">
      <c r="A594" s="4">
        <v>582</v>
      </c>
      <c r="B594" s="32" t="s">
        <v>427</v>
      </c>
      <c r="C594" s="39">
        <v>906</v>
      </c>
      <c r="D594" s="40" t="s">
        <v>570</v>
      </c>
      <c r="E594" s="67" t="s">
        <v>590</v>
      </c>
      <c r="F594" s="40" t="s">
        <v>428</v>
      </c>
      <c r="G594" s="155">
        <v>19590.099999999999</v>
      </c>
      <c r="H594" s="115">
        <v>19575</v>
      </c>
      <c r="I594" s="25">
        <f t="shared" si="316"/>
        <v>99.922920250534716</v>
      </c>
    </row>
    <row r="595" spans="1:9" ht="26.4" x14ac:dyDescent="0.25">
      <c r="A595" s="4">
        <v>583</v>
      </c>
      <c r="B595" s="120" t="s">
        <v>591</v>
      </c>
      <c r="C595" s="39">
        <v>906</v>
      </c>
      <c r="D595" s="40" t="s">
        <v>570</v>
      </c>
      <c r="E595" s="67" t="s">
        <v>592</v>
      </c>
      <c r="F595" s="40"/>
      <c r="G595" s="115">
        <f>SUM(G596:G597)</f>
        <v>26951.4</v>
      </c>
      <c r="H595" s="115">
        <f t="shared" ref="H595" si="317">SUM(H596:H597)</f>
        <v>26564.799999999999</v>
      </c>
      <c r="I595" s="25">
        <f>H595/G595*100</f>
        <v>98.565566167249187</v>
      </c>
    </row>
    <row r="596" spans="1:9" x14ac:dyDescent="0.25">
      <c r="A596" s="4">
        <v>584</v>
      </c>
      <c r="B596" s="32" t="s">
        <v>393</v>
      </c>
      <c r="C596" s="39">
        <v>906</v>
      </c>
      <c r="D596" s="40" t="s">
        <v>570</v>
      </c>
      <c r="E596" s="67" t="s">
        <v>592</v>
      </c>
      <c r="F596" s="40" t="s">
        <v>394</v>
      </c>
      <c r="G596" s="115">
        <v>4222.3999999999996</v>
      </c>
      <c r="H596" s="115">
        <v>4090.7</v>
      </c>
      <c r="I596" s="25">
        <f t="shared" ref="I596:I597" si="318">H596*100/G596</f>
        <v>96.880920803334604</v>
      </c>
    </row>
    <row r="597" spans="1:9" x14ac:dyDescent="0.25">
      <c r="A597" s="4">
        <v>585</v>
      </c>
      <c r="B597" s="32" t="s">
        <v>427</v>
      </c>
      <c r="C597" s="39">
        <v>906</v>
      </c>
      <c r="D597" s="40" t="s">
        <v>570</v>
      </c>
      <c r="E597" s="67" t="s">
        <v>592</v>
      </c>
      <c r="F597" s="40" t="s">
        <v>428</v>
      </c>
      <c r="G597" s="115">
        <v>22729</v>
      </c>
      <c r="H597" s="115">
        <v>22474.1</v>
      </c>
      <c r="I597" s="25">
        <f t="shared" si="318"/>
        <v>98.878525232082367</v>
      </c>
    </row>
    <row r="598" spans="1:9" ht="13.5" customHeight="1" x14ac:dyDescent="0.25">
      <c r="A598" s="4">
        <v>586</v>
      </c>
      <c r="B598" s="120" t="s">
        <v>593</v>
      </c>
      <c r="C598" s="39">
        <v>906</v>
      </c>
      <c r="D598" s="40" t="s">
        <v>570</v>
      </c>
      <c r="E598" s="67" t="s">
        <v>594</v>
      </c>
      <c r="F598" s="40"/>
      <c r="G598" s="115">
        <f>G599</f>
        <v>791</v>
      </c>
      <c r="H598" s="115">
        <f t="shared" ref="H598" si="319">H599</f>
        <v>791</v>
      </c>
      <c r="I598" s="25">
        <f>H598/G598*100</f>
        <v>100</v>
      </c>
    </row>
    <row r="599" spans="1:9" x14ac:dyDescent="0.25">
      <c r="A599" s="4">
        <v>587</v>
      </c>
      <c r="B599" s="32" t="s">
        <v>427</v>
      </c>
      <c r="C599" s="39">
        <v>906</v>
      </c>
      <c r="D599" s="40" t="s">
        <v>570</v>
      </c>
      <c r="E599" s="67" t="s">
        <v>594</v>
      </c>
      <c r="F599" s="40" t="s">
        <v>428</v>
      </c>
      <c r="G599" s="115">
        <v>791</v>
      </c>
      <c r="H599" s="115">
        <v>791</v>
      </c>
      <c r="I599" s="25">
        <f>H599*100/G599</f>
        <v>100</v>
      </c>
    </row>
    <row r="600" spans="1:9" ht="26.4" x14ac:dyDescent="0.25">
      <c r="A600" s="4">
        <v>588</v>
      </c>
      <c r="B600" s="120" t="s">
        <v>593</v>
      </c>
      <c r="C600" s="39">
        <v>906</v>
      </c>
      <c r="D600" s="40" t="s">
        <v>570</v>
      </c>
      <c r="E600" s="67" t="s">
        <v>595</v>
      </c>
      <c r="F600" s="40"/>
      <c r="G600" s="115">
        <f>G601</f>
        <v>791</v>
      </c>
      <c r="H600" s="115">
        <f t="shared" ref="H600" si="320">H601</f>
        <v>791</v>
      </c>
      <c r="I600" s="25">
        <f>H600/G600*100</f>
        <v>100</v>
      </c>
    </row>
    <row r="601" spans="1:9" x14ac:dyDescent="0.25">
      <c r="A601" s="4">
        <v>589</v>
      </c>
      <c r="B601" s="32" t="s">
        <v>427</v>
      </c>
      <c r="C601" s="39">
        <v>906</v>
      </c>
      <c r="D601" s="40" t="s">
        <v>570</v>
      </c>
      <c r="E601" s="67" t="s">
        <v>595</v>
      </c>
      <c r="F601" s="40" t="s">
        <v>428</v>
      </c>
      <c r="G601" s="115">
        <v>791</v>
      </c>
      <c r="H601" s="115">
        <v>791</v>
      </c>
      <c r="I601" s="25">
        <f>H601*100/G601</f>
        <v>100</v>
      </c>
    </row>
    <row r="602" spans="1:9" ht="27.6" x14ac:dyDescent="0.3">
      <c r="A602" s="4">
        <v>590</v>
      </c>
      <c r="B602" s="110" t="s">
        <v>563</v>
      </c>
      <c r="C602" s="71">
        <v>906</v>
      </c>
      <c r="D602" s="60" t="s">
        <v>570</v>
      </c>
      <c r="E602" s="111" t="s">
        <v>564</v>
      </c>
      <c r="F602" s="60"/>
      <c r="G602" s="72">
        <f>G613+G603+G619+G608+G625+G617+G615+G622+G605+G627</f>
        <v>27750.3</v>
      </c>
      <c r="H602" s="72">
        <f t="shared" ref="H602" si="321">H613+H603+H619+H608+H625+H617+H615+H622+H605+H627</f>
        <v>27528.6</v>
      </c>
      <c r="I602" s="50">
        <f>H602*100/G602</f>
        <v>99.201089717949003</v>
      </c>
    </row>
    <row r="603" spans="1:9" ht="26.4" x14ac:dyDescent="0.25">
      <c r="A603" s="4">
        <v>591</v>
      </c>
      <c r="B603" s="32" t="s">
        <v>596</v>
      </c>
      <c r="C603" s="39">
        <v>906</v>
      </c>
      <c r="D603" s="40" t="s">
        <v>570</v>
      </c>
      <c r="E603" s="67" t="s">
        <v>597</v>
      </c>
      <c r="F603" s="40"/>
      <c r="G603" s="25">
        <f>G604</f>
        <v>4895.1000000000004</v>
      </c>
      <c r="H603" s="25">
        <f t="shared" ref="H603" si="322">H604</f>
        <v>4895.1000000000004</v>
      </c>
      <c r="I603" s="25">
        <f>H603/G603*100</f>
        <v>100</v>
      </c>
    </row>
    <row r="604" spans="1:9" x14ac:dyDescent="0.25">
      <c r="A604" s="4">
        <v>592</v>
      </c>
      <c r="B604" s="32" t="s">
        <v>393</v>
      </c>
      <c r="C604" s="39">
        <v>906</v>
      </c>
      <c r="D604" s="40" t="s">
        <v>570</v>
      </c>
      <c r="E604" s="67" t="s">
        <v>597</v>
      </c>
      <c r="F604" s="40" t="s">
        <v>394</v>
      </c>
      <c r="G604" s="25">
        <v>4895.1000000000004</v>
      </c>
      <c r="H604" s="25">
        <v>4895.1000000000004</v>
      </c>
      <c r="I604" s="25">
        <f>H604*100/G604</f>
        <v>100</v>
      </c>
    </row>
    <row r="605" spans="1:9" x14ac:dyDescent="0.25">
      <c r="A605" s="4">
        <v>593</v>
      </c>
      <c r="B605" s="81" t="s">
        <v>565</v>
      </c>
      <c r="C605" s="39">
        <v>906</v>
      </c>
      <c r="D605" s="40" t="s">
        <v>570</v>
      </c>
      <c r="E605" s="67" t="s">
        <v>566</v>
      </c>
      <c r="F605" s="40"/>
      <c r="G605" s="25">
        <f>SUM(G606:G607)</f>
        <v>580.70000000000005</v>
      </c>
      <c r="H605" s="25">
        <f t="shared" ref="H605" si="323">SUM(H606:H607)</f>
        <v>580.70000000000005</v>
      </c>
      <c r="I605" s="25">
        <f>H605/G605*100</f>
        <v>100</v>
      </c>
    </row>
    <row r="606" spans="1:9" x14ac:dyDescent="0.25">
      <c r="A606" s="4">
        <v>594</v>
      </c>
      <c r="B606" s="32" t="s">
        <v>393</v>
      </c>
      <c r="C606" s="39">
        <v>906</v>
      </c>
      <c r="D606" s="40" t="s">
        <v>570</v>
      </c>
      <c r="E606" s="67" t="s">
        <v>566</v>
      </c>
      <c r="F606" s="40" t="s">
        <v>394</v>
      </c>
      <c r="G606" s="25">
        <v>312</v>
      </c>
      <c r="H606" s="25">
        <v>312</v>
      </c>
      <c r="I606" s="25">
        <f t="shared" ref="I606:I607" si="324">H606*100/G606</f>
        <v>100</v>
      </c>
    </row>
    <row r="607" spans="1:9" x14ac:dyDescent="0.25">
      <c r="A607" s="4">
        <v>595</v>
      </c>
      <c r="B607" s="32" t="s">
        <v>427</v>
      </c>
      <c r="C607" s="39">
        <v>906</v>
      </c>
      <c r="D607" s="40" t="s">
        <v>570</v>
      </c>
      <c r="E607" s="67" t="s">
        <v>566</v>
      </c>
      <c r="F607" s="40" t="s">
        <v>428</v>
      </c>
      <c r="G607" s="25">
        <v>268.7</v>
      </c>
      <c r="H607" s="25">
        <v>268.7</v>
      </c>
      <c r="I607" s="25">
        <f t="shared" si="324"/>
        <v>100</v>
      </c>
    </row>
    <row r="608" spans="1:9" ht="26.4" x14ac:dyDescent="0.25">
      <c r="A608" s="4">
        <v>596</v>
      </c>
      <c r="B608" s="81" t="s">
        <v>567</v>
      </c>
      <c r="C608" s="39">
        <v>906</v>
      </c>
      <c r="D608" s="40" t="s">
        <v>570</v>
      </c>
      <c r="E608" s="67" t="s">
        <v>568</v>
      </c>
      <c r="F608" s="40"/>
      <c r="G608" s="25">
        <f>SUM(G609:G612)</f>
        <v>6624.3</v>
      </c>
      <c r="H608" s="25">
        <f t="shared" ref="H608" si="325">SUM(H609:H612)</f>
        <v>6510</v>
      </c>
      <c r="I608" s="25">
        <f>H608/G608*100</f>
        <v>98.274534667813953</v>
      </c>
    </row>
    <row r="609" spans="1:9" ht="26.4" x14ac:dyDescent="0.25">
      <c r="A609" s="4">
        <v>597</v>
      </c>
      <c r="B609" s="22" t="s">
        <v>401</v>
      </c>
      <c r="C609" s="39">
        <v>906</v>
      </c>
      <c r="D609" s="40" t="s">
        <v>570</v>
      </c>
      <c r="E609" s="67" t="s">
        <v>568</v>
      </c>
      <c r="F609" s="40" t="s">
        <v>402</v>
      </c>
      <c r="G609" s="25">
        <v>1742.9</v>
      </c>
      <c r="H609" s="25">
        <v>1700</v>
      </c>
      <c r="I609" s="25">
        <f t="shared" ref="I609:I612" si="326">H609*100/G609</f>
        <v>97.538585116759421</v>
      </c>
    </row>
    <row r="610" spans="1:9" x14ac:dyDescent="0.25">
      <c r="A610" s="4">
        <v>598</v>
      </c>
      <c r="B610" s="32" t="s">
        <v>393</v>
      </c>
      <c r="C610" s="39">
        <v>906</v>
      </c>
      <c r="D610" s="40" t="s">
        <v>570</v>
      </c>
      <c r="E610" s="67" t="s">
        <v>568</v>
      </c>
      <c r="F610" s="40" t="s">
        <v>394</v>
      </c>
      <c r="G610" s="25">
        <v>194.2</v>
      </c>
      <c r="H610" s="25">
        <v>190.5</v>
      </c>
      <c r="I610" s="25">
        <f t="shared" si="326"/>
        <v>98.094747682801241</v>
      </c>
    </row>
    <row r="611" spans="1:9" ht="26.4" x14ac:dyDescent="0.25">
      <c r="A611" s="4">
        <v>599</v>
      </c>
      <c r="B611" s="32" t="s">
        <v>425</v>
      </c>
      <c r="C611" s="39">
        <v>906</v>
      </c>
      <c r="D611" s="40" t="s">
        <v>570</v>
      </c>
      <c r="E611" s="67" t="s">
        <v>568</v>
      </c>
      <c r="F611" s="40" t="s">
        <v>426</v>
      </c>
      <c r="G611" s="25">
        <v>3737.6</v>
      </c>
      <c r="H611" s="25">
        <v>3682</v>
      </c>
      <c r="I611" s="25">
        <f t="shared" si="326"/>
        <v>98.512414383561648</v>
      </c>
    </row>
    <row r="612" spans="1:9" x14ac:dyDescent="0.25">
      <c r="A612" s="4">
        <v>600</v>
      </c>
      <c r="B612" s="32" t="s">
        <v>427</v>
      </c>
      <c r="C612" s="39">
        <v>906</v>
      </c>
      <c r="D612" s="40" t="s">
        <v>570</v>
      </c>
      <c r="E612" s="67" t="s">
        <v>568</v>
      </c>
      <c r="F612" s="40" t="s">
        <v>428</v>
      </c>
      <c r="G612" s="25">
        <v>949.6</v>
      </c>
      <c r="H612" s="25">
        <v>937.5</v>
      </c>
      <c r="I612" s="25">
        <f t="shared" si="326"/>
        <v>98.725779275484413</v>
      </c>
    </row>
    <row r="613" spans="1:9" ht="26.4" x14ac:dyDescent="0.25">
      <c r="A613" s="4">
        <v>601</v>
      </c>
      <c r="B613" s="32" t="s">
        <v>598</v>
      </c>
      <c r="C613" s="39">
        <v>906</v>
      </c>
      <c r="D613" s="40" t="s">
        <v>570</v>
      </c>
      <c r="E613" s="67" t="s">
        <v>599</v>
      </c>
      <c r="F613" s="40"/>
      <c r="G613" s="25">
        <f>G614</f>
        <v>2250</v>
      </c>
      <c r="H613" s="25">
        <f t="shared" ref="H613" si="327">H614</f>
        <v>2250</v>
      </c>
      <c r="I613" s="25">
        <f>H613/G613*100</f>
        <v>100</v>
      </c>
    </row>
    <row r="614" spans="1:9" x14ac:dyDescent="0.25">
      <c r="A614" s="4">
        <v>602</v>
      </c>
      <c r="B614" s="32" t="s">
        <v>427</v>
      </c>
      <c r="C614" s="39">
        <v>906</v>
      </c>
      <c r="D614" s="40" t="s">
        <v>570</v>
      </c>
      <c r="E614" s="67" t="s">
        <v>599</v>
      </c>
      <c r="F614" s="40" t="s">
        <v>428</v>
      </c>
      <c r="G614" s="25">
        <v>2250</v>
      </c>
      <c r="H614" s="25">
        <v>2250</v>
      </c>
      <c r="I614" s="25">
        <f>H614*100/G614</f>
        <v>100</v>
      </c>
    </row>
    <row r="615" spans="1:9" ht="26.4" x14ac:dyDescent="0.25">
      <c r="A615" s="4">
        <v>603</v>
      </c>
      <c r="B615" s="120" t="s">
        <v>600</v>
      </c>
      <c r="C615" s="39">
        <v>906</v>
      </c>
      <c r="D615" s="40" t="s">
        <v>570</v>
      </c>
      <c r="E615" s="67" t="s">
        <v>601</v>
      </c>
      <c r="F615" s="40"/>
      <c r="G615" s="25">
        <f>G616</f>
        <v>61.3</v>
      </c>
      <c r="H615" s="25">
        <f t="shared" ref="H615" si="328">H616</f>
        <v>61.3</v>
      </c>
      <c r="I615" s="25">
        <f>H615/G615*100</f>
        <v>100</v>
      </c>
    </row>
    <row r="616" spans="1:9" x14ac:dyDescent="0.25">
      <c r="A616" s="4">
        <v>604</v>
      </c>
      <c r="B616" s="32" t="s">
        <v>427</v>
      </c>
      <c r="C616" s="39">
        <v>906</v>
      </c>
      <c r="D616" s="40" t="s">
        <v>570</v>
      </c>
      <c r="E616" s="67" t="s">
        <v>601</v>
      </c>
      <c r="F616" s="40" t="s">
        <v>428</v>
      </c>
      <c r="G616" s="25">
        <v>61.3</v>
      </c>
      <c r="H616" s="25">
        <v>61.3</v>
      </c>
      <c r="I616" s="25">
        <f>H616*100/G616</f>
        <v>100</v>
      </c>
    </row>
    <row r="617" spans="1:9" ht="26.4" x14ac:dyDescent="0.25">
      <c r="A617" s="4">
        <v>605</v>
      </c>
      <c r="B617" s="120" t="s">
        <v>598</v>
      </c>
      <c r="C617" s="39">
        <v>906</v>
      </c>
      <c r="D617" s="40" t="s">
        <v>570</v>
      </c>
      <c r="E617" s="67" t="s">
        <v>602</v>
      </c>
      <c r="F617" s="40"/>
      <c r="G617" s="25">
        <f>G618</f>
        <v>2250</v>
      </c>
      <c r="H617" s="25">
        <f t="shared" ref="H617" si="329">H618</f>
        <v>2250</v>
      </c>
      <c r="I617" s="25">
        <f>H617/G617*100</f>
        <v>100</v>
      </c>
    </row>
    <row r="618" spans="1:9" x14ac:dyDescent="0.25">
      <c r="A618" s="4">
        <v>606</v>
      </c>
      <c r="B618" s="32" t="s">
        <v>427</v>
      </c>
      <c r="C618" s="39">
        <v>906</v>
      </c>
      <c r="D618" s="40" t="s">
        <v>570</v>
      </c>
      <c r="E618" s="67" t="s">
        <v>602</v>
      </c>
      <c r="F618" s="40" t="s">
        <v>428</v>
      </c>
      <c r="G618" s="25">
        <v>2250</v>
      </c>
      <c r="H618" s="25">
        <v>2250</v>
      </c>
      <c r="I618" s="25">
        <f>H618*100/G618</f>
        <v>100</v>
      </c>
    </row>
    <row r="619" spans="1:9" ht="26.4" x14ac:dyDescent="0.25">
      <c r="A619" s="4">
        <v>607</v>
      </c>
      <c r="B619" s="66" t="s">
        <v>603</v>
      </c>
      <c r="C619" s="39">
        <v>906</v>
      </c>
      <c r="D619" s="40" t="s">
        <v>570</v>
      </c>
      <c r="E619" s="67" t="s">
        <v>604</v>
      </c>
      <c r="F619" s="40"/>
      <c r="G619" s="25">
        <f>SUM(G620:G621)</f>
        <v>3814.1</v>
      </c>
      <c r="H619" s="25">
        <f t="shared" ref="H619" si="330">SUM(H620:H621)</f>
        <v>3814.1</v>
      </c>
      <c r="I619" s="25">
        <f>H619/G619*100</f>
        <v>100</v>
      </c>
    </row>
    <row r="620" spans="1:9" x14ac:dyDescent="0.25">
      <c r="A620" s="4">
        <v>608</v>
      </c>
      <c r="B620" s="32" t="s">
        <v>393</v>
      </c>
      <c r="C620" s="39">
        <v>906</v>
      </c>
      <c r="D620" s="40" t="s">
        <v>570</v>
      </c>
      <c r="E620" s="67" t="s">
        <v>604</v>
      </c>
      <c r="F620" s="40" t="s">
        <v>394</v>
      </c>
      <c r="G620" s="25">
        <v>538.5</v>
      </c>
      <c r="H620" s="25">
        <v>538.5</v>
      </c>
      <c r="I620" s="25">
        <f t="shared" ref="I620:I621" si="331">H620*100/G620</f>
        <v>100</v>
      </c>
    </row>
    <row r="621" spans="1:9" x14ac:dyDescent="0.25">
      <c r="A621" s="4">
        <v>609</v>
      </c>
      <c r="B621" s="32" t="s">
        <v>427</v>
      </c>
      <c r="C621" s="39">
        <v>906</v>
      </c>
      <c r="D621" s="40" t="s">
        <v>570</v>
      </c>
      <c r="E621" s="67" t="s">
        <v>604</v>
      </c>
      <c r="F621" s="40" t="s">
        <v>428</v>
      </c>
      <c r="G621" s="25">
        <v>3275.6</v>
      </c>
      <c r="H621" s="25">
        <v>3275.6</v>
      </c>
      <c r="I621" s="25">
        <f t="shared" si="331"/>
        <v>100</v>
      </c>
    </row>
    <row r="622" spans="1:9" ht="26.4" x14ac:dyDescent="0.25">
      <c r="A622" s="4">
        <v>610</v>
      </c>
      <c r="B622" s="120" t="s">
        <v>603</v>
      </c>
      <c r="C622" s="39">
        <v>906</v>
      </c>
      <c r="D622" s="40" t="s">
        <v>570</v>
      </c>
      <c r="E622" s="67" t="s">
        <v>605</v>
      </c>
      <c r="F622" s="40"/>
      <c r="G622" s="115">
        <f>SUM(G623:G624)</f>
        <v>3814.1</v>
      </c>
      <c r="H622" s="115">
        <f t="shared" ref="H622" si="332">SUM(H623:H624)</f>
        <v>3814.1</v>
      </c>
      <c r="I622" s="25">
        <f>H622/G622*100</f>
        <v>100</v>
      </c>
    </row>
    <row r="623" spans="1:9" x14ac:dyDescent="0.25">
      <c r="A623" s="4">
        <v>611</v>
      </c>
      <c r="B623" s="32" t="s">
        <v>393</v>
      </c>
      <c r="C623" s="39">
        <v>906</v>
      </c>
      <c r="D623" s="40" t="s">
        <v>570</v>
      </c>
      <c r="E623" s="67" t="s">
        <v>605</v>
      </c>
      <c r="F623" s="40" t="s">
        <v>394</v>
      </c>
      <c r="G623" s="115">
        <v>538.5</v>
      </c>
      <c r="H623" s="115">
        <v>538.5</v>
      </c>
      <c r="I623" s="25">
        <f t="shared" ref="I623:I624" si="333">H623*100/G623</f>
        <v>100</v>
      </c>
    </row>
    <row r="624" spans="1:9" x14ac:dyDescent="0.25">
      <c r="A624" s="4">
        <v>612</v>
      </c>
      <c r="B624" s="32" t="s">
        <v>427</v>
      </c>
      <c r="C624" s="39">
        <v>906</v>
      </c>
      <c r="D624" s="40" t="s">
        <v>570</v>
      </c>
      <c r="E624" s="67" t="s">
        <v>605</v>
      </c>
      <c r="F624" s="40" t="s">
        <v>428</v>
      </c>
      <c r="G624" s="115">
        <v>3275.6</v>
      </c>
      <c r="H624" s="115">
        <v>3275.6</v>
      </c>
      <c r="I624" s="25">
        <f t="shared" si="333"/>
        <v>100</v>
      </c>
    </row>
    <row r="625" spans="1:9" ht="26.4" x14ac:dyDescent="0.25">
      <c r="A625" s="4">
        <v>613</v>
      </c>
      <c r="B625" s="32" t="s">
        <v>606</v>
      </c>
      <c r="C625" s="39">
        <v>906</v>
      </c>
      <c r="D625" s="40" t="s">
        <v>570</v>
      </c>
      <c r="E625" s="67" t="s">
        <v>607</v>
      </c>
      <c r="F625" s="40"/>
      <c r="G625" s="25">
        <f>G626</f>
        <v>1800</v>
      </c>
      <c r="H625" s="25">
        <f t="shared" ref="H625" si="334">H626</f>
        <v>1800</v>
      </c>
      <c r="I625" s="25">
        <f>H625/G625*100</f>
        <v>100</v>
      </c>
    </row>
    <row r="626" spans="1:9" x14ac:dyDescent="0.25">
      <c r="A626" s="4">
        <v>614</v>
      </c>
      <c r="B626" s="32" t="s">
        <v>427</v>
      </c>
      <c r="C626" s="39">
        <v>906</v>
      </c>
      <c r="D626" s="40" t="s">
        <v>570</v>
      </c>
      <c r="E626" s="67" t="s">
        <v>607</v>
      </c>
      <c r="F626" s="40" t="s">
        <v>428</v>
      </c>
      <c r="G626" s="25">
        <v>1800</v>
      </c>
      <c r="H626" s="25">
        <v>1800</v>
      </c>
      <c r="I626" s="25">
        <f>H626*100/G626</f>
        <v>100</v>
      </c>
    </row>
    <row r="627" spans="1:9" ht="26.4" x14ac:dyDescent="0.25">
      <c r="A627" s="4">
        <v>615</v>
      </c>
      <c r="B627" s="32" t="s">
        <v>608</v>
      </c>
      <c r="C627" s="39">
        <v>906</v>
      </c>
      <c r="D627" s="40" t="s">
        <v>570</v>
      </c>
      <c r="E627" s="67" t="s">
        <v>609</v>
      </c>
      <c r="F627" s="40"/>
      <c r="G627" s="25">
        <f>G628</f>
        <v>1660.7</v>
      </c>
      <c r="H627" s="25">
        <f t="shared" ref="H627" si="335">H628</f>
        <v>1553.3</v>
      </c>
      <c r="I627" s="25">
        <f>H627/G627*100</f>
        <v>93.532847594387903</v>
      </c>
    </row>
    <row r="628" spans="1:9" x14ac:dyDescent="0.25">
      <c r="A628" s="4">
        <v>616</v>
      </c>
      <c r="B628" s="32" t="s">
        <v>427</v>
      </c>
      <c r="C628" s="39">
        <v>906</v>
      </c>
      <c r="D628" s="40" t="s">
        <v>570</v>
      </c>
      <c r="E628" s="67" t="s">
        <v>609</v>
      </c>
      <c r="F628" s="40" t="s">
        <v>428</v>
      </c>
      <c r="G628" s="25">
        <v>1660.7</v>
      </c>
      <c r="H628" s="25">
        <v>1553.3</v>
      </c>
      <c r="I628" s="25">
        <f>H628*100/G628</f>
        <v>93.532847594387903</v>
      </c>
    </row>
    <row r="629" spans="1:9" ht="26.4" x14ac:dyDescent="0.25">
      <c r="A629" s="4">
        <v>617</v>
      </c>
      <c r="B629" s="64" t="s">
        <v>176</v>
      </c>
      <c r="C629" s="36">
        <v>906</v>
      </c>
      <c r="D629" s="37" t="s">
        <v>570</v>
      </c>
      <c r="E629" s="65" t="s">
        <v>177</v>
      </c>
      <c r="F629" s="37"/>
      <c r="G629" s="38">
        <f>G630+G633+G636</f>
        <v>235</v>
      </c>
      <c r="H629" s="38">
        <f t="shared" ref="H629" si="336">H630+H633+H636</f>
        <v>235</v>
      </c>
      <c r="I629" s="21">
        <f>H629*100/G629</f>
        <v>100</v>
      </c>
    </row>
    <row r="630" spans="1:9" ht="39.6" x14ac:dyDescent="0.25">
      <c r="A630" s="4">
        <v>618</v>
      </c>
      <c r="B630" s="32" t="s">
        <v>610</v>
      </c>
      <c r="C630" s="39">
        <v>906</v>
      </c>
      <c r="D630" s="40" t="s">
        <v>570</v>
      </c>
      <c r="E630" s="67" t="s">
        <v>611</v>
      </c>
      <c r="F630" s="40"/>
      <c r="G630" s="25">
        <f>SUM(G631:G632)</f>
        <v>89</v>
      </c>
      <c r="H630" s="25">
        <f t="shared" ref="H630" si="337">SUM(H631:H632)</f>
        <v>89</v>
      </c>
      <c r="I630" s="25">
        <f>H630/G630*100</f>
        <v>100</v>
      </c>
    </row>
    <row r="631" spans="1:9" x14ac:dyDescent="0.25">
      <c r="A631" s="4">
        <v>619</v>
      </c>
      <c r="B631" s="22" t="s">
        <v>393</v>
      </c>
      <c r="C631" s="39">
        <v>906</v>
      </c>
      <c r="D631" s="40" t="s">
        <v>570</v>
      </c>
      <c r="E631" s="67" t="s">
        <v>611</v>
      </c>
      <c r="F631" s="40" t="s">
        <v>394</v>
      </c>
      <c r="G631" s="24">
        <v>8.5</v>
      </c>
      <c r="H631" s="24">
        <v>8.5</v>
      </c>
      <c r="I631" s="25">
        <f t="shared" ref="I631:I632" si="338">H631*100/G631</f>
        <v>100</v>
      </c>
    </row>
    <row r="632" spans="1:9" x14ac:dyDescent="0.25">
      <c r="A632" s="4">
        <v>620</v>
      </c>
      <c r="B632" s="22" t="s">
        <v>427</v>
      </c>
      <c r="C632" s="39">
        <v>906</v>
      </c>
      <c r="D632" s="40" t="s">
        <v>570</v>
      </c>
      <c r="E632" s="67" t="s">
        <v>611</v>
      </c>
      <c r="F632" s="40" t="s">
        <v>428</v>
      </c>
      <c r="G632" s="24">
        <v>80.5</v>
      </c>
      <c r="H632" s="24">
        <v>80.5</v>
      </c>
      <c r="I632" s="25">
        <f t="shared" si="338"/>
        <v>100</v>
      </c>
    </row>
    <row r="633" spans="1:9" ht="26.4" x14ac:dyDescent="0.25">
      <c r="A633" s="4">
        <v>621</v>
      </c>
      <c r="B633" s="32" t="s">
        <v>612</v>
      </c>
      <c r="C633" s="39">
        <v>906</v>
      </c>
      <c r="D633" s="40" t="s">
        <v>570</v>
      </c>
      <c r="E633" s="67" t="s">
        <v>613</v>
      </c>
      <c r="F633" s="40"/>
      <c r="G633" s="25">
        <f>SUM(G634:G635)</f>
        <v>34</v>
      </c>
      <c r="H633" s="25">
        <f t="shared" ref="H633" si="339">SUM(H634:H635)</f>
        <v>34</v>
      </c>
      <c r="I633" s="25">
        <f>H633/G633*100</f>
        <v>100</v>
      </c>
    </row>
    <row r="634" spans="1:9" x14ac:dyDescent="0.25">
      <c r="A634" s="4">
        <v>622</v>
      </c>
      <c r="B634" s="22" t="s">
        <v>393</v>
      </c>
      <c r="C634" s="39">
        <v>906</v>
      </c>
      <c r="D634" s="40" t="s">
        <v>570</v>
      </c>
      <c r="E634" s="67" t="s">
        <v>613</v>
      </c>
      <c r="F634" s="40" t="s">
        <v>394</v>
      </c>
      <c r="G634" s="24">
        <v>3.5</v>
      </c>
      <c r="H634" s="24">
        <v>3.5</v>
      </c>
      <c r="I634" s="25">
        <f t="shared" ref="I634:I635" si="340">H634*100/G634</f>
        <v>100</v>
      </c>
    </row>
    <row r="635" spans="1:9" x14ac:dyDescent="0.25">
      <c r="A635" s="4">
        <v>623</v>
      </c>
      <c r="B635" s="22" t="s">
        <v>427</v>
      </c>
      <c r="C635" s="39">
        <v>906</v>
      </c>
      <c r="D635" s="40" t="s">
        <v>570</v>
      </c>
      <c r="E635" s="67" t="s">
        <v>613</v>
      </c>
      <c r="F635" s="40" t="s">
        <v>428</v>
      </c>
      <c r="G635" s="24">
        <v>30.5</v>
      </c>
      <c r="H635" s="24">
        <v>30.5</v>
      </c>
      <c r="I635" s="25">
        <f t="shared" si="340"/>
        <v>100</v>
      </c>
    </row>
    <row r="636" spans="1:9" x14ac:dyDescent="0.25">
      <c r="A636" s="4">
        <v>624</v>
      </c>
      <c r="B636" s="32" t="s">
        <v>614</v>
      </c>
      <c r="C636" s="39">
        <v>906</v>
      </c>
      <c r="D636" s="40" t="s">
        <v>570</v>
      </c>
      <c r="E636" s="67" t="s">
        <v>615</v>
      </c>
      <c r="F636" s="40"/>
      <c r="G636" s="25">
        <f>G637</f>
        <v>112</v>
      </c>
      <c r="H636" s="25">
        <f t="shared" ref="H636" si="341">H637</f>
        <v>112</v>
      </c>
      <c r="I636" s="25">
        <f>H636/G636*100</f>
        <v>100</v>
      </c>
    </row>
    <row r="637" spans="1:9" x14ac:dyDescent="0.25">
      <c r="A637" s="4">
        <v>625</v>
      </c>
      <c r="B637" s="22" t="s">
        <v>393</v>
      </c>
      <c r="C637" s="39">
        <v>906</v>
      </c>
      <c r="D637" s="40" t="s">
        <v>570</v>
      </c>
      <c r="E637" s="67" t="s">
        <v>615</v>
      </c>
      <c r="F637" s="40" t="s">
        <v>394</v>
      </c>
      <c r="G637" s="24">
        <v>112</v>
      </c>
      <c r="H637" s="24">
        <v>112</v>
      </c>
      <c r="I637" s="25">
        <f>H637*100/G637</f>
        <v>100</v>
      </c>
    </row>
    <row r="638" spans="1:9" x14ac:dyDescent="0.25">
      <c r="A638" s="4">
        <v>626</v>
      </c>
      <c r="B638" s="75" t="s">
        <v>21</v>
      </c>
      <c r="C638" s="36">
        <v>906</v>
      </c>
      <c r="D638" s="37" t="s">
        <v>570</v>
      </c>
      <c r="E638" s="20" t="s">
        <v>22</v>
      </c>
      <c r="F638" s="37"/>
      <c r="G638" s="38">
        <f>G639</f>
        <v>5055</v>
      </c>
      <c r="H638" s="38">
        <f t="shared" ref="H638" si="342">H639</f>
        <v>5054.7</v>
      </c>
      <c r="I638" s="21">
        <f>H638*100/G638</f>
        <v>99.994065281899111</v>
      </c>
    </row>
    <row r="639" spans="1:9" x14ac:dyDescent="0.25">
      <c r="A639" s="4">
        <v>627</v>
      </c>
      <c r="B639" s="28" t="s">
        <v>39</v>
      </c>
      <c r="C639" s="39">
        <v>906</v>
      </c>
      <c r="D639" s="40" t="s">
        <v>570</v>
      </c>
      <c r="E639" s="23" t="s">
        <v>40</v>
      </c>
      <c r="F639" s="40"/>
      <c r="G639" s="25">
        <f>SUM(G640:G641)</f>
        <v>5055</v>
      </c>
      <c r="H639" s="25">
        <f t="shared" ref="H639" si="343">SUM(H640:H641)</f>
        <v>5054.7</v>
      </c>
      <c r="I639" s="25">
        <f>H639/G639*100</f>
        <v>99.994065281899097</v>
      </c>
    </row>
    <row r="640" spans="1:9" x14ac:dyDescent="0.25">
      <c r="A640" s="4">
        <v>628</v>
      </c>
      <c r="B640" s="22" t="s">
        <v>393</v>
      </c>
      <c r="C640" s="39">
        <v>906</v>
      </c>
      <c r="D640" s="40" t="s">
        <v>570</v>
      </c>
      <c r="E640" s="23" t="s">
        <v>40</v>
      </c>
      <c r="F640" s="40" t="s">
        <v>394</v>
      </c>
      <c r="G640" s="25">
        <v>1372.6</v>
      </c>
      <c r="H640" s="25">
        <v>1372.6</v>
      </c>
      <c r="I640" s="25">
        <f t="shared" ref="I640:I641" si="344">H640*100/G640</f>
        <v>100</v>
      </c>
    </row>
    <row r="641" spans="1:9" x14ac:dyDescent="0.25">
      <c r="A641" s="4">
        <v>629</v>
      </c>
      <c r="B641" s="22" t="s">
        <v>427</v>
      </c>
      <c r="C641" s="39">
        <v>906</v>
      </c>
      <c r="D641" s="40" t="s">
        <v>570</v>
      </c>
      <c r="E641" s="23" t="s">
        <v>40</v>
      </c>
      <c r="F641" s="40" t="s">
        <v>428</v>
      </c>
      <c r="G641" s="25">
        <v>3682.4</v>
      </c>
      <c r="H641" s="25">
        <v>3682.1</v>
      </c>
      <c r="I641" s="25">
        <f t="shared" si="344"/>
        <v>99.991853139257003</v>
      </c>
    </row>
    <row r="642" spans="1:9" x14ac:dyDescent="0.25">
      <c r="A642" s="4">
        <v>630</v>
      </c>
      <c r="B642" s="29" t="s">
        <v>616</v>
      </c>
      <c r="C642" s="33">
        <v>906</v>
      </c>
      <c r="D642" s="34" t="s">
        <v>617</v>
      </c>
      <c r="E642" s="119"/>
      <c r="F642" s="34"/>
      <c r="G642" s="35">
        <f>G643+G673</f>
        <v>89168.699999999983</v>
      </c>
      <c r="H642" s="35">
        <f t="shared" ref="H642" si="345">H643+H673</f>
        <v>88495.900000000009</v>
      </c>
      <c r="I642" s="35">
        <f>H642/G642*100</f>
        <v>99.245475149912494</v>
      </c>
    </row>
    <row r="643" spans="1:9" ht="26.4" x14ac:dyDescent="0.25">
      <c r="A643" s="4">
        <v>631</v>
      </c>
      <c r="B643" s="108" t="s">
        <v>547</v>
      </c>
      <c r="C643" s="36">
        <v>906</v>
      </c>
      <c r="D643" s="37" t="s">
        <v>617</v>
      </c>
      <c r="E643" s="65" t="s">
        <v>548</v>
      </c>
      <c r="F643" s="37"/>
      <c r="G643" s="38">
        <f>G644+G664</f>
        <v>88997.499999999985</v>
      </c>
      <c r="H643" s="38">
        <f t="shared" ref="H643" si="346">H644+H664</f>
        <v>88324.700000000012</v>
      </c>
      <c r="I643" s="21">
        <f>H643*100/G643</f>
        <v>99.244023708531174</v>
      </c>
    </row>
    <row r="644" spans="1:9" ht="27.6" x14ac:dyDescent="0.3">
      <c r="A644" s="4">
        <v>632</v>
      </c>
      <c r="B644" s="59" t="s">
        <v>618</v>
      </c>
      <c r="C644" s="71">
        <v>906</v>
      </c>
      <c r="D644" s="60" t="s">
        <v>617</v>
      </c>
      <c r="E644" s="111" t="s">
        <v>619</v>
      </c>
      <c r="F644" s="60"/>
      <c r="G644" s="123">
        <f>G645+G650+G653+G660+G662</f>
        <v>88192.699999999983</v>
      </c>
      <c r="H644" s="123">
        <f t="shared" ref="H644" si="347">H645+H650+H653+H660+H662</f>
        <v>87527.400000000009</v>
      </c>
      <c r="I644" s="50">
        <f>H644*100/G644</f>
        <v>99.245629173389659</v>
      </c>
    </row>
    <row r="645" spans="1:9" ht="26.4" x14ac:dyDescent="0.25">
      <c r="A645" s="4">
        <v>633</v>
      </c>
      <c r="B645" s="113" t="s">
        <v>620</v>
      </c>
      <c r="C645" s="39">
        <v>906</v>
      </c>
      <c r="D645" s="40" t="s">
        <v>617</v>
      </c>
      <c r="E645" s="40" t="s">
        <v>621</v>
      </c>
      <c r="F645" s="40"/>
      <c r="G645" s="114">
        <f>SUM(G646:G649)</f>
        <v>67086.899999999994</v>
      </c>
      <c r="H645" s="114">
        <f t="shared" ref="H645" si="348">SUM(H646:H649)</f>
        <v>66493</v>
      </c>
      <c r="I645" s="25">
        <f>H645/G645*100</f>
        <v>99.114730297569281</v>
      </c>
    </row>
    <row r="646" spans="1:9" ht="26.4" x14ac:dyDescent="0.25">
      <c r="A646" s="4">
        <v>634</v>
      </c>
      <c r="B646" s="22" t="s">
        <v>401</v>
      </c>
      <c r="C646" s="39">
        <v>906</v>
      </c>
      <c r="D646" s="40" t="s">
        <v>617</v>
      </c>
      <c r="E646" s="40" t="s">
        <v>621</v>
      </c>
      <c r="F646" s="40" t="s">
        <v>402</v>
      </c>
      <c r="G646" s="115">
        <v>27508.3</v>
      </c>
      <c r="H646" s="115">
        <v>27506.5</v>
      </c>
      <c r="I646" s="25">
        <f t="shared" ref="I646:I649" si="349">H646*100/G646</f>
        <v>99.993456520395668</v>
      </c>
    </row>
    <row r="647" spans="1:9" x14ac:dyDescent="0.25">
      <c r="A647" s="4">
        <v>635</v>
      </c>
      <c r="B647" s="22" t="s">
        <v>393</v>
      </c>
      <c r="C647" s="39">
        <v>906</v>
      </c>
      <c r="D647" s="40" t="s">
        <v>617</v>
      </c>
      <c r="E647" s="40" t="s">
        <v>621</v>
      </c>
      <c r="F647" s="40" t="s">
        <v>394</v>
      </c>
      <c r="G647" s="24">
        <v>2474.4</v>
      </c>
      <c r="H647" s="24">
        <v>2472.5</v>
      </c>
      <c r="I647" s="25">
        <f t="shared" si="349"/>
        <v>99.923213708373737</v>
      </c>
    </row>
    <row r="648" spans="1:9" ht="26.4" x14ac:dyDescent="0.25">
      <c r="A648" s="4">
        <v>636</v>
      </c>
      <c r="B648" s="32" t="s">
        <v>425</v>
      </c>
      <c r="C648" s="39">
        <v>906</v>
      </c>
      <c r="D648" s="40" t="s">
        <v>617</v>
      </c>
      <c r="E648" s="40" t="s">
        <v>621</v>
      </c>
      <c r="F648" s="40" t="s">
        <v>426</v>
      </c>
      <c r="G648" s="115">
        <v>34840.800000000003</v>
      </c>
      <c r="H648" s="115">
        <v>34260.699999999997</v>
      </c>
      <c r="I648" s="25">
        <f t="shared" si="349"/>
        <v>98.334998048265234</v>
      </c>
    </row>
    <row r="649" spans="1:9" x14ac:dyDescent="0.25">
      <c r="A649" s="4">
        <v>637</v>
      </c>
      <c r="B649" s="22" t="s">
        <v>427</v>
      </c>
      <c r="C649" s="39">
        <v>906</v>
      </c>
      <c r="D649" s="40" t="s">
        <v>617</v>
      </c>
      <c r="E649" s="40" t="s">
        <v>621</v>
      </c>
      <c r="F649" s="40" t="s">
        <v>428</v>
      </c>
      <c r="G649" s="24">
        <v>2263.4</v>
      </c>
      <c r="H649" s="24">
        <v>2253.3000000000002</v>
      </c>
      <c r="I649" s="25">
        <f t="shared" si="349"/>
        <v>99.553768666607766</v>
      </c>
    </row>
    <row r="650" spans="1:9" ht="26.4" x14ac:dyDescent="0.25">
      <c r="A650" s="4">
        <v>638</v>
      </c>
      <c r="B650" s="124" t="s">
        <v>622</v>
      </c>
      <c r="C650" s="39">
        <v>906</v>
      </c>
      <c r="D650" s="40" t="s">
        <v>617</v>
      </c>
      <c r="E650" s="40" t="s">
        <v>623</v>
      </c>
      <c r="F650" s="40"/>
      <c r="G650" s="24">
        <f>SUM(G651:G652)</f>
        <v>5115.7000000000007</v>
      </c>
      <c r="H650" s="24">
        <f t="shared" ref="H650" si="350">SUM(H651:H652)</f>
        <v>5113.6000000000004</v>
      </c>
      <c r="I650" s="25">
        <f>H650/G650*100</f>
        <v>99.958949899329511</v>
      </c>
    </row>
    <row r="651" spans="1:9" ht="26.4" x14ac:dyDescent="0.25">
      <c r="A651" s="4">
        <v>639</v>
      </c>
      <c r="B651" s="22" t="s">
        <v>401</v>
      </c>
      <c r="C651" s="39">
        <v>906</v>
      </c>
      <c r="D651" s="40" t="s">
        <v>617</v>
      </c>
      <c r="E651" s="40" t="s">
        <v>623</v>
      </c>
      <c r="F651" s="40" t="s">
        <v>402</v>
      </c>
      <c r="G651" s="115">
        <v>1321.4</v>
      </c>
      <c r="H651" s="115">
        <v>1321.4</v>
      </c>
      <c r="I651" s="25">
        <f t="shared" ref="I651:I652" si="351">H651*100/G651</f>
        <v>100</v>
      </c>
    </row>
    <row r="652" spans="1:9" ht="26.4" x14ac:dyDescent="0.25">
      <c r="A652" s="4">
        <v>640</v>
      </c>
      <c r="B652" s="32" t="s">
        <v>425</v>
      </c>
      <c r="C652" s="39">
        <v>906</v>
      </c>
      <c r="D652" s="40" t="s">
        <v>617</v>
      </c>
      <c r="E652" s="40" t="s">
        <v>623</v>
      </c>
      <c r="F652" s="40" t="s">
        <v>426</v>
      </c>
      <c r="G652" s="115">
        <v>3794.3</v>
      </c>
      <c r="H652" s="115">
        <v>3792.2</v>
      </c>
      <c r="I652" s="25">
        <f t="shared" si="351"/>
        <v>99.944653822839513</v>
      </c>
    </row>
    <row r="653" spans="1:9" ht="39.6" x14ac:dyDescent="0.25">
      <c r="A653" s="4">
        <v>641</v>
      </c>
      <c r="B653" s="125" t="s">
        <v>624</v>
      </c>
      <c r="C653" s="39">
        <v>906</v>
      </c>
      <c r="D653" s="40" t="s">
        <v>617</v>
      </c>
      <c r="E653" s="67" t="s">
        <v>625</v>
      </c>
      <c r="F653" s="40"/>
      <c r="G653" s="115">
        <f>G654+G657</f>
        <v>6614.2000000000007</v>
      </c>
      <c r="H653" s="115">
        <f t="shared" ref="H653" si="352">H654+H657</f>
        <v>6559</v>
      </c>
      <c r="I653" s="25">
        <f>H653/G653*100</f>
        <v>99.165431949442095</v>
      </c>
    </row>
    <row r="654" spans="1:9" ht="26.4" x14ac:dyDescent="0.25">
      <c r="A654" s="4">
        <v>642</v>
      </c>
      <c r="B654" s="122" t="s">
        <v>581</v>
      </c>
      <c r="C654" s="39">
        <v>906</v>
      </c>
      <c r="D654" s="40" t="s">
        <v>617</v>
      </c>
      <c r="E654" s="67" t="s">
        <v>626</v>
      </c>
      <c r="F654" s="40"/>
      <c r="G654" s="25">
        <f>SUM(G655:G656)</f>
        <v>4337.1000000000004</v>
      </c>
      <c r="H654" s="25">
        <f t="shared" ref="H654" si="353">SUM(H655:H656)</f>
        <v>4281.8999999999996</v>
      </c>
      <c r="I654" s="25">
        <f>H654/G654*100</f>
        <v>98.727260150791977</v>
      </c>
    </row>
    <row r="655" spans="1:9" ht="26.4" x14ac:dyDescent="0.25">
      <c r="A655" s="4">
        <v>643</v>
      </c>
      <c r="B655" s="22" t="s">
        <v>401</v>
      </c>
      <c r="C655" s="39">
        <v>906</v>
      </c>
      <c r="D655" s="40" t="s">
        <v>617</v>
      </c>
      <c r="E655" s="67" t="s">
        <v>626</v>
      </c>
      <c r="F655" s="40" t="s">
        <v>402</v>
      </c>
      <c r="G655" s="115">
        <v>1123</v>
      </c>
      <c r="H655" s="115">
        <v>1068.0999999999999</v>
      </c>
      <c r="I655" s="25">
        <f t="shared" ref="I655:I656" si="354">H655*100/G655</f>
        <v>95.111308993766684</v>
      </c>
    </row>
    <row r="656" spans="1:9" ht="26.4" x14ac:dyDescent="0.25">
      <c r="A656" s="4">
        <v>644</v>
      </c>
      <c r="B656" s="32" t="s">
        <v>425</v>
      </c>
      <c r="C656" s="39">
        <v>906</v>
      </c>
      <c r="D656" s="40" t="s">
        <v>617</v>
      </c>
      <c r="E656" s="67" t="s">
        <v>626</v>
      </c>
      <c r="F656" s="40" t="s">
        <v>426</v>
      </c>
      <c r="G656" s="115">
        <v>3214.1</v>
      </c>
      <c r="H656" s="115">
        <v>3213.8</v>
      </c>
      <c r="I656" s="25">
        <f t="shared" si="354"/>
        <v>99.990666127376258</v>
      </c>
    </row>
    <row r="657" spans="1:9" ht="26.4" x14ac:dyDescent="0.25">
      <c r="A657" s="4">
        <v>645</v>
      </c>
      <c r="B657" s="122" t="s">
        <v>583</v>
      </c>
      <c r="C657" s="39">
        <v>906</v>
      </c>
      <c r="D657" s="40" t="s">
        <v>617</v>
      </c>
      <c r="E657" s="67" t="s">
        <v>627</v>
      </c>
      <c r="F657" s="40"/>
      <c r="G657" s="25">
        <f>SUM(G658:G659)</f>
        <v>2277.1</v>
      </c>
      <c r="H657" s="25">
        <f t="shared" ref="H657" si="355">SUM(H658:H659)</f>
        <v>2277.1</v>
      </c>
      <c r="I657" s="25">
        <f>H657/G657*100</f>
        <v>100</v>
      </c>
    </row>
    <row r="658" spans="1:9" ht="26.4" x14ac:dyDescent="0.25">
      <c r="A658" s="4">
        <v>646</v>
      </c>
      <c r="B658" s="22" t="s">
        <v>401</v>
      </c>
      <c r="C658" s="39">
        <v>906</v>
      </c>
      <c r="D658" s="40" t="s">
        <v>617</v>
      </c>
      <c r="E658" s="67" t="s">
        <v>627</v>
      </c>
      <c r="F658" s="40" t="s">
        <v>402</v>
      </c>
      <c r="G658" s="115">
        <v>431.5</v>
      </c>
      <c r="H658" s="115">
        <v>431.5</v>
      </c>
      <c r="I658" s="25">
        <f t="shared" ref="I658:I659" si="356">H658*100/G658</f>
        <v>100</v>
      </c>
    </row>
    <row r="659" spans="1:9" ht="26.4" x14ac:dyDescent="0.25">
      <c r="A659" s="4">
        <v>647</v>
      </c>
      <c r="B659" s="32" t="s">
        <v>425</v>
      </c>
      <c r="C659" s="39">
        <v>906</v>
      </c>
      <c r="D659" s="40" t="s">
        <v>617</v>
      </c>
      <c r="E659" s="67" t="s">
        <v>627</v>
      </c>
      <c r="F659" s="40" t="s">
        <v>426</v>
      </c>
      <c r="G659" s="115">
        <v>1845.6</v>
      </c>
      <c r="H659" s="115">
        <v>1845.6</v>
      </c>
      <c r="I659" s="25">
        <f t="shared" si="356"/>
        <v>100</v>
      </c>
    </row>
    <row r="660" spans="1:9" x14ac:dyDescent="0.25">
      <c r="A660" s="4">
        <v>648</v>
      </c>
      <c r="B660" s="32" t="s">
        <v>628</v>
      </c>
      <c r="C660" s="39">
        <v>906</v>
      </c>
      <c r="D660" s="40" t="s">
        <v>617</v>
      </c>
      <c r="E660" s="67" t="s">
        <v>629</v>
      </c>
      <c r="F660" s="40"/>
      <c r="G660" s="25">
        <f>G661</f>
        <v>9342.9</v>
      </c>
      <c r="H660" s="25">
        <f t="shared" ref="H660" si="357">H661</f>
        <v>9328.7999999999993</v>
      </c>
      <c r="I660" s="25">
        <f>H660/G660*100</f>
        <v>99.849083261085951</v>
      </c>
    </row>
    <row r="661" spans="1:9" x14ac:dyDescent="0.25">
      <c r="A661" s="4">
        <v>649</v>
      </c>
      <c r="B661" s="32" t="s">
        <v>427</v>
      </c>
      <c r="C661" s="39">
        <v>906</v>
      </c>
      <c r="D661" s="40" t="s">
        <v>617</v>
      </c>
      <c r="E661" s="67" t="s">
        <v>629</v>
      </c>
      <c r="F661" s="40" t="s">
        <v>428</v>
      </c>
      <c r="G661" s="25">
        <v>9342.9</v>
      </c>
      <c r="H661" s="25">
        <v>9328.7999999999993</v>
      </c>
      <c r="I661" s="25">
        <f>H661*100/G661</f>
        <v>99.849083261085951</v>
      </c>
    </row>
    <row r="662" spans="1:9" ht="26.4" x14ac:dyDescent="0.25">
      <c r="A662" s="4">
        <v>650</v>
      </c>
      <c r="B662" s="120" t="s">
        <v>630</v>
      </c>
      <c r="C662" s="39">
        <v>906</v>
      </c>
      <c r="D662" s="40" t="s">
        <v>617</v>
      </c>
      <c r="E662" s="67" t="s">
        <v>631</v>
      </c>
      <c r="F662" s="40"/>
      <c r="G662" s="25">
        <f>G663</f>
        <v>33</v>
      </c>
      <c r="H662" s="25">
        <f t="shared" ref="H662" si="358">H663</f>
        <v>33</v>
      </c>
      <c r="I662" s="25">
        <f>H662/G662*100</f>
        <v>100</v>
      </c>
    </row>
    <row r="663" spans="1:9" x14ac:dyDescent="0.25">
      <c r="A663" s="4">
        <v>651</v>
      </c>
      <c r="B663" s="32" t="s">
        <v>427</v>
      </c>
      <c r="C663" s="39">
        <v>906</v>
      </c>
      <c r="D663" s="40" t="s">
        <v>617</v>
      </c>
      <c r="E663" s="67" t="s">
        <v>631</v>
      </c>
      <c r="F663" s="40" t="s">
        <v>428</v>
      </c>
      <c r="G663" s="25">
        <v>33</v>
      </c>
      <c r="H663" s="25">
        <v>33</v>
      </c>
      <c r="I663" s="25">
        <f>H663*100/G663</f>
        <v>100</v>
      </c>
    </row>
    <row r="664" spans="1:9" ht="27.6" x14ac:dyDescent="0.3">
      <c r="A664" s="4">
        <v>652</v>
      </c>
      <c r="B664" s="110" t="s">
        <v>563</v>
      </c>
      <c r="C664" s="71">
        <v>906</v>
      </c>
      <c r="D664" s="60" t="s">
        <v>617</v>
      </c>
      <c r="E664" s="111" t="s">
        <v>564</v>
      </c>
      <c r="F664" s="60"/>
      <c r="G664" s="72">
        <f>G668+G665</f>
        <v>804.80000000000007</v>
      </c>
      <c r="H664" s="72">
        <f t="shared" ref="H664" si="359">H668+H665</f>
        <v>797.3</v>
      </c>
      <c r="I664" s="50">
        <f>H664*100/G664</f>
        <v>99.068091451292233</v>
      </c>
    </row>
    <row r="665" spans="1:9" x14ac:dyDescent="0.25">
      <c r="A665" s="4">
        <v>653</v>
      </c>
      <c r="B665" s="81" t="s">
        <v>565</v>
      </c>
      <c r="C665" s="39">
        <v>906</v>
      </c>
      <c r="D665" s="40" t="s">
        <v>617</v>
      </c>
      <c r="E665" s="67" t="s">
        <v>566</v>
      </c>
      <c r="F665" s="40"/>
      <c r="G665" s="25">
        <f>SUM(G666:G667)</f>
        <v>15</v>
      </c>
      <c r="H665" s="25">
        <f t="shared" ref="H665" si="360">SUM(H666:H667)</f>
        <v>15</v>
      </c>
      <c r="I665" s="25">
        <f>H665/G665*100</f>
        <v>100</v>
      </c>
    </row>
    <row r="666" spans="1:9" x14ac:dyDescent="0.25">
      <c r="A666" s="4">
        <v>654</v>
      </c>
      <c r="B666" s="32" t="s">
        <v>393</v>
      </c>
      <c r="C666" s="39">
        <v>906</v>
      </c>
      <c r="D666" s="40" t="s">
        <v>617</v>
      </c>
      <c r="E666" s="67" t="s">
        <v>566</v>
      </c>
      <c r="F666" s="40" t="s">
        <v>394</v>
      </c>
      <c r="G666" s="25">
        <v>12</v>
      </c>
      <c r="H666" s="25">
        <v>12</v>
      </c>
      <c r="I666" s="25">
        <f t="shared" ref="I666:I667" si="361">H666*100/G666</f>
        <v>100</v>
      </c>
    </row>
    <row r="667" spans="1:9" x14ac:dyDescent="0.25">
      <c r="A667" s="4">
        <v>655</v>
      </c>
      <c r="B667" s="32" t="s">
        <v>427</v>
      </c>
      <c r="C667" s="39">
        <v>906</v>
      </c>
      <c r="D667" s="40" t="s">
        <v>617</v>
      </c>
      <c r="E667" s="67" t="s">
        <v>566</v>
      </c>
      <c r="F667" s="40" t="s">
        <v>428</v>
      </c>
      <c r="G667" s="25">
        <v>3</v>
      </c>
      <c r="H667" s="25">
        <v>3</v>
      </c>
      <c r="I667" s="25">
        <f t="shared" si="361"/>
        <v>100</v>
      </c>
    </row>
    <row r="668" spans="1:9" ht="26.4" x14ac:dyDescent="0.25">
      <c r="A668" s="4">
        <v>656</v>
      </c>
      <c r="B668" s="81" t="s">
        <v>567</v>
      </c>
      <c r="C668" s="39">
        <v>906</v>
      </c>
      <c r="D668" s="40" t="s">
        <v>617</v>
      </c>
      <c r="E668" s="67" t="s">
        <v>568</v>
      </c>
      <c r="F668" s="40"/>
      <c r="G668" s="25">
        <f>SUM(G669:G672)</f>
        <v>789.80000000000007</v>
      </c>
      <c r="H668" s="25">
        <f t="shared" ref="H668" si="362">SUM(H669:H672)</f>
        <v>782.3</v>
      </c>
      <c r="I668" s="25">
        <f>H668/G668*100</f>
        <v>99.050392504431485</v>
      </c>
    </row>
    <row r="669" spans="1:9" ht="26.4" x14ac:dyDescent="0.25">
      <c r="A669" s="4">
        <v>657</v>
      </c>
      <c r="B669" s="22" t="s">
        <v>401</v>
      </c>
      <c r="C669" s="39">
        <v>906</v>
      </c>
      <c r="D669" s="40" t="s">
        <v>617</v>
      </c>
      <c r="E669" s="67" t="s">
        <v>568</v>
      </c>
      <c r="F669" s="40" t="s">
        <v>402</v>
      </c>
      <c r="G669" s="25">
        <v>90.6</v>
      </c>
      <c r="H669" s="25">
        <v>85.3</v>
      </c>
      <c r="I669" s="25">
        <f t="shared" ref="I669:I672" si="363">H669*100/G669</f>
        <v>94.150110375275943</v>
      </c>
    </row>
    <row r="670" spans="1:9" x14ac:dyDescent="0.25">
      <c r="A670" s="4">
        <v>658</v>
      </c>
      <c r="B670" s="32" t="s">
        <v>393</v>
      </c>
      <c r="C670" s="39">
        <v>906</v>
      </c>
      <c r="D670" s="40" t="s">
        <v>617</v>
      </c>
      <c r="E670" s="67" t="s">
        <v>568</v>
      </c>
      <c r="F670" s="40" t="s">
        <v>394</v>
      </c>
      <c r="G670" s="25">
        <v>15</v>
      </c>
      <c r="H670" s="25">
        <v>14</v>
      </c>
      <c r="I670" s="25">
        <f t="shared" si="363"/>
        <v>93.333333333333329</v>
      </c>
    </row>
    <row r="671" spans="1:9" ht="26.4" x14ac:dyDescent="0.25">
      <c r="A671" s="4">
        <v>659</v>
      </c>
      <c r="B671" s="32" t="s">
        <v>425</v>
      </c>
      <c r="C671" s="39">
        <v>906</v>
      </c>
      <c r="D671" s="40" t="s">
        <v>617</v>
      </c>
      <c r="E671" s="67" t="s">
        <v>568</v>
      </c>
      <c r="F671" s="40" t="s">
        <v>426</v>
      </c>
      <c r="G671" s="25">
        <v>564.6</v>
      </c>
      <c r="H671" s="25">
        <v>563.4</v>
      </c>
      <c r="I671" s="25">
        <f t="shared" si="363"/>
        <v>99.787460148777896</v>
      </c>
    </row>
    <row r="672" spans="1:9" x14ac:dyDescent="0.25">
      <c r="A672" s="4">
        <v>660</v>
      </c>
      <c r="B672" s="32" t="s">
        <v>427</v>
      </c>
      <c r="C672" s="39">
        <v>906</v>
      </c>
      <c r="D672" s="40" t="s">
        <v>617</v>
      </c>
      <c r="E672" s="67" t="s">
        <v>568</v>
      </c>
      <c r="F672" s="40" t="s">
        <v>428</v>
      </c>
      <c r="G672" s="25">
        <v>119.6</v>
      </c>
      <c r="H672" s="25">
        <v>119.6</v>
      </c>
      <c r="I672" s="25">
        <f t="shared" si="363"/>
        <v>100</v>
      </c>
    </row>
    <row r="673" spans="1:9" x14ac:dyDescent="0.25">
      <c r="A673" s="4">
        <v>661</v>
      </c>
      <c r="B673" s="75" t="s">
        <v>21</v>
      </c>
      <c r="C673" s="36">
        <v>906</v>
      </c>
      <c r="D673" s="37" t="s">
        <v>617</v>
      </c>
      <c r="E673" s="20" t="s">
        <v>22</v>
      </c>
      <c r="F673" s="37"/>
      <c r="G673" s="38">
        <f>G674</f>
        <v>171.2</v>
      </c>
      <c r="H673" s="38">
        <f t="shared" ref="H673" si="364">H674</f>
        <v>171.2</v>
      </c>
      <c r="I673" s="21">
        <f>H673*100/G673</f>
        <v>100</v>
      </c>
    </row>
    <row r="674" spans="1:9" x14ac:dyDescent="0.25">
      <c r="A674" s="4">
        <v>662</v>
      </c>
      <c r="B674" s="28" t="s">
        <v>39</v>
      </c>
      <c r="C674" s="39">
        <v>906</v>
      </c>
      <c r="D674" s="40" t="s">
        <v>617</v>
      </c>
      <c r="E674" s="23" t="s">
        <v>40</v>
      </c>
      <c r="F674" s="40"/>
      <c r="G674" s="25">
        <f>SUM(G675:G676)</f>
        <v>171.2</v>
      </c>
      <c r="H674" s="25">
        <f t="shared" ref="H674" si="365">SUM(H675:H676)</f>
        <v>171.2</v>
      </c>
      <c r="I674" s="25">
        <f>H674/G674*100</f>
        <v>100</v>
      </c>
    </row>
    <row r="675" spans="1:9" x14ac:dyDescent="0.25">
      <c r="A675" s="4">
        <v>663</v>
      </c>
      <c r="B675" s="22" t="s">
        <v>393</v>
      </c>
      <c r="C675" s="39">
        <v>906</v>
      </c>
      <c r="D675" s="40" t="s">
        <v>617</v>
      </c>
      <c r="E675" s="23" t="s">
        <v>40</v>
      </c>
      <c r="F675" s="40" t="s">
        <v>394</v>
      </c>
      <c r="G675" s="25">
        <v>77.099999999999994</v>
      </c>
      <c r="H675" s="25">
        <v>77.099999999999994</v>
      </c>
      <c r="I675" s="25">
        <f t="shared" ref="I675:I676" si="366">H675*100/G675</f>
        <v>100</v>
      </c>
    </row>
    <row r="676" spans="1:9" x14ac:dyDescent="0.25">
      <c r="A676" s="4">
        <v>664</v>
      </c>
      <c r="B676" s="22" t="s">
        <v>427</v>
      </c>
      <c r="C676" s="39">
        <v>906</v>
      </c>
      <c r="D676" s="40" t="s">
        <v>617</v>
      </c>
      <c r="E676" s="23" t="s">
        <v>40</v>
      </c>
      <c r="F676" s="40" t="s">
        <v>428</v>
      </c>
      <c r="G676" s="25">
        <v>94.1</v>
      </c>
      <c r="H676" s="25">
        <v>94.1</v>
      </c>
      <c r="I676" s="25">
        <f t="shared" si="366"/>
        <v>100</v>
      </c>
    </row>
    <row r="677" spans="1:9" x14ac:dyDescent="0.25">
      <c r="A677" s="4">
        <v>665</v>
      </c>
      <c r="B677" s="14" t="s">
        <v>387</v>
      </c>
      <c r="C677" s="33">
        <v>906</v>
      </c>
      <c r="D677" s="34" t="s">
        <v>388</v>
      </c>
      <c r="E677" s="34"/>
      <c r="F677" s="34"/>
      <c r="G677" s="35">
        <f>G678+G689</f>
        <v>30898.199999999997</v>
      </c>
      <c r="H677" s="35">
        <f t="shared" ref="H677" si="367">H678+H689</f>
        <v>30898.199999999997</v>
      </c>
      <c r="I677" s="35">
        <f>H677/G677*100</f>
        <v>100</v>
      </c>
    </row>
    <row r="678" spans="1:9" ht="26.4" x14ac:dyDescent="0.25">
      <c r="A678" s="4">
        <v>666</v>
      </c>
      <c r="B678" s="108" t="s">
        <v>547</v>
      </c>
      <c r="C678" s="36">
        <v>906</v>
      </c>
      <c r="D678" s="37" t="s">
        <v>388</v>
      </c>
      <c r="E678" s="37" t="s">
        <v>548</v>
      </c>
      <c r="F678" s="37"/>
      <c r="G678" s="38">
        <f>G679</f>
        <v>30686.899999999998</v>
      </c>
      <c r="H678" s="38">
        <f t="shared" ref="H678" si="368">H679</f>
        <v>30686.899999999998</v>
      </c>
      <c r="I678" s="21">
        <f>H678*100/G678</f>
        <v>100.00000000000001</v>
      </c>
    </row>
    <row r="679" spans="1:9" ht="27.6" x14ac:dyDescent="0.3">
      <c r="A679" s="4">
        <v>667</v>
      </c>
      <c r="B679" s="59" t="s">
        <v>618</v>
      </c>
      <c r="C679" s="71">
        <v>906</v>
      </c>
      <c r="D679" s="60" t="s">
        <v>388</v>
      </c>
      <c r="E679" s="60" t="s">
        <v>619</v>
      </c>
      <c r="F679" s="60"/>
      <c r="G679" s="72">
        <f>G680+G687+G684</f>
        <v>30686.899999999998</v>
      </c>
      <c r="H679" s="72">
        <f t="shared" ref="H679" si="369">H680+H687+H684</f>
        <v>30686.899999999998</v>
      </c>
      <c r="I679" s="50">
        <f>H679*100/G679</f>
        <v>100.00000000000001</v>
      </c>
    </row>
    <row r="680" spans="1:9" ht="26.4" x14ac:dyDescent="0.25">
      <c r="A680" s="4">
        <v>668</v>
      </c>
      <c r="B680" s="26" t="s">
        <v>632</v>
      </c>
      <c r="C680" s="39">
        <v>906</v>
      </c>
      <c r="D680" s="40" t="s">
        <v>388</v>
      </c>
      <c r="E680" s="40" t="s">
        <v>633</v>
      </c>
      <c r="F680" s="40"/>
      <c r="G680" s="25">
        <f>SUM(G681:G683)</f>
        <v>10302.9</v>
      </c>
      <c r="H680" s="25">
        <f t="shared" ref="H680" si="370">SUM(H681:H683)</f>
        <v>10302.9</v>
      </c>
      <c r="I680" s="25">
        <f>H680/G680*100</f>
        <v>100</v>
      </c>
    </row>
    <row r="681" spans="1:9" x14ac:dyDescent="0.25">
      <c r="A681" s="4">
        <v>669</v>
      </c>
      <c r="B681" s="32" t="s">
        <v>634</v>
      </c>
      <c r="C681" s="39">
        <v>906</v>
      </c>
      <c r="D681" s="40" t="s">
        <v>388</v>
      </c>
      <c r="E681" s="40" t="s">
        <v>633</v>
      </c>
      <c r="F681" s="40" t="s">
        <v>635</v>
      </c>
      <c r="G681" s="25">
        <v>6348.2</v>
      </c>
      <c r="H681" s="25">
        <v>6348.2</v>
      </c>
      <c r="I681" s="25">
        <f t="shared" ref="I681:I683" si="371">H681*100/G681</f>
        <v>100</v>
      </c>
    </row>
    <row r="682" spans="1:9" x14ac:dyDescent="0.25">
      <c r="A682" s="4">
        <v>670</v>
      </c>
      <c r="B682" s="32" t="s">
        <v>393</v>
      </c>
      <c r="C682" s="39">
        <v>906</v>
      </c>
      <c r="D682" s="40" t="s">
        <v>388</v>
      </c>
      <c r="E682" s="40" t="s">
        <v>633</v>
      </c>
      <c r="F682" s="40" t="s">
        <v>394</v>
      </c>
      <c r="G682" s="25">
        <v>811.2</v>
      </c>
      <c r="H682" s="25">
        <v>811.2</v>
      </c>
      <c r="I682" s="25">
        <f t="shared" si="371"/>
        <v>100</v>
      </c>
    </row>
    <row r="683" spans="1:9" x14ac:dyDescent="0.25">
      <c r="A683" s="4">
        <v>671</v>
      </c>
      <c r="B683" s="32" t="s">
        <v>427</v>
      </c>
      <c r="C683" s="39">
        <v>906</v>
      </c>
      <c r="D683" s="40" t="s">
        <v>388</v>
      </c>
      <c r="E683" s="40" t="s">
        <v>633</v>
      </c>
      <c r="F683" s="40" t="s">
        <v>428</v>
      </c>
      <c r="G683" s="25">
        <v>3143.5</v>
      </c>
      <c r="H683" s="25">
        <v>3143.5</v>
      </c>
      <c r="I683" s="25">
        <f t="shared" si="371"/>
        <v>100</v>
      </c>
    </row>
    <row r="684" spans="1:9" ht="26.4" x14ac:dyDescent="0.25">
      <c r="A684" s="4">
        <v>672</v>
      </c>
      <c r="B684" s="32" t="s">
        <v>636</v>
      </c>
      <c r="C684" s="39">
        <v>906</v>
      </c>
      <c r="D684" s="40" t="s">
        <v>388</v>
      </c>
      <c r="E684" s="40" t="s">
        <v>637</v>
      </c>
      <c r="F684" s="40"/>
      <c r="G684" s="25">
        <f>SUM(G685:G686)</f>
        <v>18293.599999999999</v>
      </c>
      <c r="H684" s="25">
        <f t="shared" ref="H684" si="372">SUM(H685:H686)</f>
        <v>18293.599999999999</v>
      </c>
      <c r="I684" s="25">
        <f>H684/G684*100</f>
        <v>100</v>
      </c>
    </row>
    <row r="685" spans="1:9" x14ac:dyDescent="0.25">
      <c r="A685" s="4">
        <v>673</v>
      </c>
      <c r="B685" s="32" t="s">
        <v>634</v>
      </c>
      <c r="C685" s="39">
        <v>906</v>
      </c>
      <c r="D685" s="40" t="s">
        <v>388</v>
      </c>
      <c r="E685" s="40" t="s">
        <v>637</v>
      </c>
      <c r="F685" s="40" t="s">
        <v>635</v>
      </c>
      <c r="G685" s="25">
        <v>15997.9</v>
      </c>
      <c r="H685" s="25">
        <v>15997.9</v>
      </c>
      <c r="I685" s="25">
        <f t="shared" ref="I685:I686" si="373">H685*100/G685</f>
        <v>100</v>
      </c>
    </row>
    <row r="686" spans="1:9" x14ac:dyDescent="0.25">
      <c r="A686" s="4">
        <v>674</v>
      </c>
      <c r="B686" s="32" t="s">
        <v>427</v>
      </c>
      <c r="C686" s="39">
        <v>906</v>
      </c>
      <c r="D686" s="40" t="s">
        <v>388</v>
      </c>
      <c r="E686" s="40" t="s">
        <v>637</v>
      </c>
      <c r="F686" s="40" t="s">
        <v>428</v>
      </c>
      <c r="G686" s="25">
        <v>2295.6999999999998</v>
      </c>
      <c r="H686" s="25">
        <v>2295.6999999999998</v>
      </c>
      <c r="I686" s="25">
        <f t="shared" si="373"/>
        <v>100</v>
      </c>
    </row>
    <row r="687" spans="1:9" ht="52.8" x14ac:dyDescent="0.25">
      <c r="A687" s="4">
        <v>675</v>
      </c>
      <c r="B687" s="126" t="s">
        <v>638</v>
      </c>
      <c r="C687" s="39">
        <v>906</v>
      </c>
      <c r="D687" s="40" t="s">
        <v>388</v>
      </c>
      <c r="E687" s="40" t="s">
        <v>639</v>
      </c>
      <c r="F687" s="40"/>
      <c r="G687" s="25">
        <f>G688</f>
        <v>2090.4</v>
      </c>
      <c r="H687" s="25">
        <f t="shared" ref="H687" si="374">H688</f>
        <v>2090.4</v>
      </c>
      <c r="I687" s="25">
        <f>H687/G687*100</f>
        <v>100</v>
      </c>
    </row>
    <row r="688" spans="1:9" x14ac:dyDescent="0.25">
      <c r="A688" s="4">
        <v>676</v>
      </c>
      <c r="B688" s="32" t="s">
        <v>634</v>
      </c>
      <c r="C688" s="39">
        <v>906</v>
      </c>
      <c r="D688" s="40" t="s">
        <v>388</v>
      </c>
      <c r="E688" s="40" t="s">
        <v>639</v>
      </c>
      <c r="F688" s="40" t="s">
        <v>635</v>
      </c>
      <c r="G688" s="25">
        <v>2090.4</v>
      </c>
      <c r="H688" s="25">
        <v>2090.4</v>
      </c>
      <c r="I688" s="25">
        <f>H688*100/G688</f>
        <v>100</v>
      </c>
    </row>
    <row r="689" spans="1:9" ht="26.4" x14ac:dyDescent="0.25">
      <c r="A689" s="4">
        <v>677</v>
      </c>
      <c r="B689" s="58" t="s">
        <v>640</v>
      </c>
      <c r="C689" s="19">
        <v>906</v>
      </c>
      <c r="D689" s="20" t="s">
        <v>388</v>
      </c>
      <c r="E689" s="20" t="s">
        <v>157</v>
      </c>
      <c r="F689" s="40"/>
      <c r="G689" s="38">
        <f>G690</f>
        <v>211.3</v>
      </c>
      <c r="H689" s="38">
        <f t="shared" ref="H689:H690" si="375">H690</f>
        <v>211.3</v>
      </c>
      <c r="I689" s="21">
        <f>H689*100/G689</f>
        <v>100</v>
      </c>
    </row>
    <row r="690" spans="1:9" ht="27.6" x14ac:dyDescent="0.3">
      <c r="A690" s="4">
        <v>678</v>
      </c>
      <c r="B690" s="59" t="s">
        <v>405</v>
      </c>
      <c r="C690" s="48">
        <v>906</v>
      </c>
      <c r="D690" s="49" t="s">
        <v>388</v>
      </c>
      <c r="E690" s="60" t="s">
        <v>406</v>
      </c>
      <c r="F690" s="40"/>
      <c r="G690" s="50">
        <f>G691</f>
        <v>211.3</v>
      </c>
      <c r="H690" s="50">
        <f t="shared" si="375"/>
        <v>211.3</v>
      </c>
      <c r="I690" s="50">
        <f>H690*100/G690</f>
        <v>100</v>
      </c>
    </row>
    <row r="691" spans="1:9" ht="26.4" x14ac:dyDescent="0.25">
      <c r="A691" s="4">
        <v>679</v>
      </c>
      <c r="B691" s="88" t="s">
        <v>407</v>
      </c>
      <c r="C691" s="4">
        <v>906</v>
      </c>
      <c r="D691" s="23" t="s">
        <v>388</v>
      </c>
      <c r="E691" s="40" t="s">
        <v>408</v>
      </c>
      <c r="F691" s="40"/>
      <c r="G691" s="24">
        <f>SUM(G692:G692)</f>
        <v>211.3</v>
      </c>
      <c r="H691" s="24">
        <f t="shared" ref="H691" si="376">SUM(H692:H692)</f>
        <v>211.3</v>
      </c>
      <c r="I691" s="25">
        <f>H691/G691*100</f>
        <v>100</v>
      </c>
    </row>
    <row r="692" spans="1:9" x14ac:dyDescent="0.25">
      <c r="A692" s="4">
        <v>680</v>
      </c>
      <c r="B692" s="32" t="s">
        <v>427</v>
      </c>
      <c r="C692" s="4">
        <v>906</v>
      </c>
      <c r="D692" s="23" t="s">
        <v>388</v>
      </c>
      <c r="E692" s="40" t="s">
        <v>408</v>
      </c>
      <c r="F692" s="40" t="s">
        <v>428</v>
      </c>
      <c r="G692" s="24">
        <v>211.3</v>
      </c>
      <c r="H692" s="24">
        <v>211.3</v>
      </c>
      <c r="I692" s="25">
        <f>H692*100/G692</f>
        <v>100</v>
      </c>
    </row>
    <row r="693" spans="1:9" x14ac:dyDescent="0.25">
      <c r="A693" s="4">
        <v>681</v>
      </c>
      <c r="B693" s="29" t="s">
        <v>641</v>
      </c>
      <c r="C693" s="33">
        <v>906</v>
      </c>
      <c r="D693" s="34" t="s">
        <v>642</v>
      </c>
      <c r="E693" s="34"/>
      <c r="F693" s="34"/>
      <c r="G693" s="35">
        <f>G694+G718</f>
        <v>25652.299999999996</v>
      </c>
      <c r="H693" s="35">
        <f t="shared" ref="H693" si="377">H694+H718</f>
        <v>25360.3</v>
      </c>
      <c r="I693" s="35">
        <f>H693/G693*100</f>
        <v>98.861700510285644</v>
      </c>
    </row>
    <row r="694" spans="1:9" ht="26.4" x14ac:dyDescent="0.25">
      <c r="A694" s="4">
        <v>682</v>
      </c>
      <c r="B694" s="108" t="s">
        <v>547</v>
      </c>
      <c r="C694" s="36">
        <v>906</v>
      </c>
      <c r="D694" s="37" t="s">
        <v>642</v>
      </c>
      <c r="E694" s="37" t="s">
        <v>548</v>
      </c>
      <c r="F694" s="37"/>
      <c r="G694" s="38">
        <f>G705+G699+G695</f>
        <v>25367.999999999996</v>
      </c>
      <c r="H694" s="38">
        <f t="shared" ref="H694" si="378">H705+H699+H695</f>
        <v>25076</v>
      </c>
      <c r="I694" s="21">
        <f>H694*100/G694</f>
        <v>98.848943550930315</v>
      </c>
    </row>
    <row r="695" spans="1:9" ht="27.6" x14ac:dyDescent="0.3">
      <c r="A695" s="4">
        <v>683</v>
      </c>
      <c r="B695" s="59" t="s">
        <v>571</v>
      </c>
      <c r="C695" s="71">
        <v>906</v>
      </c>
      <c r="D695" s="60" t="s">
        <v>642</v>
      </c>
      <c r="E695" s="60" t="s">
        <v>572</v>
      </c>
      <c r="F695" s="60"/>
      <c r="G695" s="72">
        <f>G696</f>
        <v>294.3</v>
      </c>
      <c r="H695" s="72">
        <f t="shared" ref="H695:I695" si="379">H696</f>
        <v>170.5</v>
      </c>
      <c r="I695" s="72">
        <f t="shared" si="379"/>
        <v>57.934080869860679</v>
      </c>
    </row>
    <row r="696" spans="1:9" ht="52.8" x14ac:dyDescent="0.25">
      <c r="A696" s="4">
        <v>684</v>
      </c>
      <c r="B696" s="26" t="s">
        <v>643</v>
      </c>
      <c r="C696" s="39">
        <v>906</v>
      </c>
      <c r="D696" s="40" t="s">
        <v>642</v>
      </c>
      <c r="E696" s="67" t="s">
        <v>644</v>
      </c>
      <c r="F696" s="40"/>
      <c r="G696" s="25">
        <f>SUM(G697:G698)</f>
        <v>294.3</v>
      </c>
      <c r="H696" s="25">
        <f t="shared" ref="H696" si="380">SUM(H697:H698)</f>
        <v>170.5</v>
      </c>
      <c r="I696" s="25">
        <f>H696/G696*100</f>
        <v>57.934080869860679</v>
      </c>
    </row>
    <row r="697" spans="1:9" x14ac:dyDescent="0.25">
      <c r="A697" s="4">
        <v>685</v>
      </c>
      <c r="B697" s="22" t="s">
        <v>393</v>
      </c>
      <c r="C697" s="102">
        <v>906</v>
      </c>
      <c r="D697" s="40" t="s">
        <v>642</v>
      </c>
      <c r="E697" s="67" t="s">
        <v>644</v>
      </c>
      <c r="F697" s="43" t="s">
        <v>394</v>
      </c>
      <c r="G697" s="24">
        <v>173.3</v>
      </c>
      <c r="H697" s="24">
        <v>124.3</v>
      </c>
      <c r="I697" s="25">
        <f t="shared" ref="I697:I698" si="381">H697*100/G697</f>
        <v>71.725331794575879</v>
      </c>
    </row>
    <row r="698" spans="1:9" x14ac:dyDescent="0.25">
      <c r="A698" s="4">
        <v>686</v>
      </c>
      <c r="B698" s="32" t="s">
        <v>427</v>
      </c>
      <c r="C698" s="102">
        <v>906</v>
      </c>
      <c r="D698" s="40" t="s">
        <v>642</v>
      </c>
      <c r="E698" s="67" t="s">
        <v>644</v>
      </c>
      <c r="F698" s="43" t="s">
        <v>428</v>
      </c>
      <c r="G698" s="25">
        <v>121</v>
      </c>
      <c r="H698" s="25">
        <v>46.2</v>
      </c>
      <c r="I698" s="25">
        <f t="shared" si="381"/>
        <v>38.18181818181818</v>
      </c>
    </row>
    <row r="699" spans="1:9" ht="27.6" x14ac:dyDescent="0.3">
      <c r="A699" s="4">
        <v>687</v>
      </c>
      <c r="B699" s="59" t="s">
        <v>618</v>
      </c>
      <c r="C699" s="71">
        <v>906</v>
      </c>
      <c r="D699" s="60" t="s">
        <v>642</v>
      </c>
      <c r="E699" s="60" t="s">
        <v>619</v>
      </c>
      <c r="F699" s="60"/>
      <c r="G699" s="72">
        <f>G703+G700</f>
        <v>425.4</v>
      </c>
      <c r="H699" s="72">
        <f t="shared" ref="H699" si="382">H703+H700</f>
        <v>400</v>
      </c>
      <c r="I699" s="50">
        <f>H699*100/G699</f>
        <v>94.029149036201233</v>
      </c>
    </row>
    <row r="700" spans="1:9" ht="26.4" x14ac:dyDescent="0.25">
      <c r="A700" s="4">
        <v>688</v>
      </c>
      <c r="B700" s="26" t="s">
        <v>645</v>
      </c>
      <c r="C700" s="39">
        <v>906</v>
      </c>
      <c r="D700" s="40" t="s">
        <v>642</v>
      </c>
      <c r="E700" s="67" t="s">
        <v>646</v>
      </c>
      <c r="F700" s="40"/>
      <c r="G700" s="25">
        <f>SUM(G701:G702)</f>
        <v>300</v>
      </c>
      <c r="H700" s="25">
        <f t="shared" ref="H700" si="383">SUM(H701:H702)</f>
        <v>274.60000000000002</v>
      </c>
      <c r="I700" s="25">
        <f>H700/G700*100</f>
        <v>91.533333333333346</v>
      </c>
    </row>
    <row r="701" spans="1:9" x14ac:dyDescent="0.25">
      <c r="A701" s="4">
        <v>689</v>
      </c>
      <c r="B701" s="22" t="s">
        <v>393</v>
      </c>
      <c r="C701" s="102">
        <v>906</v>
      </c>
      <c r="D701" s="40" t="s">
        <v>642</v>
      </c>
      <c r="E701" s="67" t="s">
        <v>646</v>
      </c>
      <c r="F701" s="43" t="s">
        <v>394</v>
      </c>
      <c r="G701" s="24">
        <v>100</v>
      </c>
      <c r="H701" s="24">
        <v>74.599999999999994</v>
      </c>
      <c r="I701" s="25">
        <f t="shared" ref="I701:I702" si="384">H701*100/G701</f>
        <v>74.599999999999994</v>
      </c>
    </row>
    <row r="702" spans="1:9" ht="26.4" x14ac:dyDescent="0.25">
      <c r="A702" s="4">
        <v>690</v>
      </c>
      <c r="B702" s="32" t="s">
        <v>425</v>
      </c>
      <c r="C702" s="102">
        <v>906</v>
      </c>
      <c r="D702" s="40" t="s">
        <v>642</v>
      </c>
      <c r="E702" s="67" t="s">
        <v>646</v>
      </c>
      <c r="F702" s="43" t="s">
        <v>426</v>
      </c>
      <c r="G702" s="25">
        <v>200</v>
      </c>
      <c r="H702" s="25">
        <v>200</v>
      </c>
      <c r="I702" s="25">
        <f t="shared" si="384"/>
        <v>100</v>
      </c>
    </row>
    <row r="703" spans="1:9" ht="52.8" x14ac:dyDescent="0.25">
      <c r="A703" s="4">
        <v>691</v>
      </c>
      <c r="B703" s="126" t="s">
        <v>638</v>
      </c>
      <c r="C703" s="39">
        <v>906</v>
      </c>
      <c r="D703" s="40" t="s">
        <v>642</v>
      </c>
      <c r="E703" s="40" t="s">
        <v>639</v>
      </c>
      <c r="F703" s="40"/>
      <c r="G703" s="25">
        <f>SUM(G704:G704)</f>
        <v>125.4</v>
      </c>
      <c r="H703" s="25">
        <f t="shared" ref="H703" si="385">SUM(H704:H704)</f>
        <v>125.4</v>
      </c>
      <c r="I703" s="25">
        <f>H703/G703*100</f>
        <v>100</v>
      </c>
    </row>
    <row r="704" spans="1:9" x14ac:dyDescent="0.25">
      <c r="A704" s="4">
        <v>692</v>
      </c>
      <c r="B704" s="32" t="s">
        <v>31</v>
      </c>
      <c r="C704" s="39">
        <v>906</v>
      </c>
      <c r="D704" s="40" t="s">
        <v>642</v>
      </c>
      <c r="E704" s="40" t="s">
        <v>639</v>
      </c>
      <c r="F704" s="40" t="s">
        <v>32</v>
      </c>
      <c r="G704" s="25">
        <v>125.4</v>
      </c>
      <c r="H704" s="25">
        <v>125.4</v>
      </c>
      <c r="I704" s="25">
        <f>H704*100/G704</f>
        <v>100</v>
      </c>
    </row>
    <row r="705" spans="1:9" ht="27.6" x14ac:dyDescent="0.3">
      <c r="A705" s="4">
        <v>693</v>
      </c>
      <c r="B705" s="59" t="s">
        <v>647</v>
      </c>
      <c r="C705" s="71">
        <v>906</v>
      </c>
      <c r="D705" s="60" t="s">
        <v>642</v>
      </c>
      <c r="E705" s="127" t="s">
        <v>648</v>
      </c>
      <c r="F705" s="128"/>
      <c r="G705" s="129">
        <f>G706+G712</f>
        <v>24648.299999999996</v>
      </c>
      <c r="H705" s="129">
        <f t="shared" ref="H705" si="386">H706+H712</f>
        <v>24505.5</v>
      </c>
      <c r="I705" s="50">
        <f>H705*100/G705</f>
        <v>99.420649699979322</v>
      </c>
    </row>
    <row r="706" spans="1:9" x14ac:dyDescent="0.25">
      <c r="A706" s="4">
        <v>694</v>
      </c>
      <c r="B706" s="26" t="s">
        <v>649</v>
      </c>
      <c r="C706" s="39">
        <v>906</v>
      </c>
      <c r="D706" s="40" t="s">
        <v>642</v>
      </c>
      <c r="E706" s="40" t="s">
        <v>650</v>
      </c>
      <c r="F706" s="34"/>
      <c r="G706" s="25">
        <f>SUM(G707:G711)</f>
        <v>12709.799999999997</v>
      </c>
      <c r="H706" s="25">
        <f t="shared" ref="H706" si="387">SUM(H707:H711)</f>
        <v>12630.4</v>
      </c>
      <c r="I706" s="25">
        <f>H706/G706*100</f>
        <v>99.375285212985276</v>
      </c>
    </row>
    <row r="707" spans="1:9" x14ac:dyDescent="0.25">
      <c r="A707" s="4">
        <v>695</v>
      </c>
      <c r="B707" s="32" t="s">
        <v>25</v>
      </c>
      <c r="C707" s="39">
        <v>906</v>
      </c>
      <c r="D707" s="40" t="s">
        <v>642</v>
      </c>
      <c r="E707" s="40" t="s">
        <v>650</v>
      </c>
      <c r="F707" s="40" t="s">
        <v>26</v>
      </c>
      <c r="G707" s="25">
        <v>8894.2999999999993</v>
      </c>
      <c r="H707" s="25">
        <v>8877.1</v>
      </c>
      <c r="I707" s="25">
        <f t="shared" ref="I707:I711" si="388">H707*100/G707</f>
        <v>99.806617721462075</v>
      </c>
    </row>
    <row r="708" spans="1:9" x14ac:dyDescent="0.25">
      <c r="A708" s="4">
        <v>696</v>
      </c>
      <c r="B708" s="113" t="s">
        <v>152</v>
      </c>
      <c r="C708" s="39">
        <v>906</v>
      </c>
      <c r="D708" s="40" t="s">
        <v>642</v>
      </c>
      <c r="E708" s="40" t="s">
        <v>650</v>
      </c>
      <c r="F708" s="40" t="s">
        <v>28</v>
      </c>
      <c r="G708" s="25">
        <v>35.299999999999997</v>
      </c>
      <c r="H708" s="25">
        <v>35.299999999999997</v>
      </c>
      <c r="I708" s="25">
        <f t="shared" si="388"/>
        <v>100</v>
      </c>
    </row>
    <row r="709" spans="1:9" ht="26.4" x14ac:dyDescent="0.25">
      <c r="A709" s="4">
        <v>697</v>
      </c>
      <c r="B709" s="32" t="s">
        <v>29</v>
      </c>
      <c r="C709" s="39">
        <v>906</v>
      </c>
      <c r="D709" s="40" t="s">
        <v>642</v>
      </c>
      <c r="E709" s="40" t="s">
        <v>650</v>
      </c>
      <c r="F709" s="40" t="s">
        <v>30</v>
      </c>
      <c r="G709" s="25">
        <v>2605.4</v>
      </c>
      <c r="H709" s="25">
        <v>2559.8000000000002</v>
      </c>
      <c r="I709" s="25">
        <f t="shared" si="388"/>
        <v>98.249788899976977</v>
      </c>
    </row>
    <row r="710" spans="1:9" x14ac:dyDescent="0.25">
      <c r="A710" s="4">
        <v>698</v>
      </c>
      <c r="B710" s="32" t="s">
        <v>31</v>
      </c>
      <c r="C710" s="39">
        <v>906</v>
      </c>
      <c r="D710" s="40" t="s">
        <v>642</v>
      </c>
      <c r="E710" s="40" t="s">
        <v>650</v>
      </c>
      <c r="F710" s="40" t="s">
        <v>32</v>
      </c>
      <c r="G710" s="25">
        <v>1091.4000000000001</v>
      </c>
      <c r="H710" s="25">
        <v>1074.8</v>
      </c>
      <c r="I710" s="25">
        <f t="shared" si="388"/>
        <v>98.479017775334427</v>
      </c>
    </row>
    <row r="711" spans="1:9" x14ac:dyDescent="0.25">
      <c r="A711" s="4">
        <v>699</v>
      </c>
      <c r="B711" s="28" t="s">
        <v>88</v>
      </c>
      <c r="C711" s="39">
        <v>906</v>
      </c>
      <c r="D711" s="40" t="s">
        <v>642</v>
      </c>
      <c r="E711" s="40" t="s">
        <v>650</v>
      </c>
      <c r="F711" s="40" t="s">
        <v>89</v>
      </c>
      <c r="G711" s="25">
        <v>83.4</v>
      </c>
      <c r="H711" s="25">
        <v>83.4</v>
      </c>
      <c r="I711" s="25">
        <f t="shared" si="388"/>
        <v>100</v>
      </c>
    </row>
    <row r="712" spans="1:9" x14ac:dyDescent="0.25">
      <c r="A712" s="4">
        <v>700</v>
      </c>
      <c r="B712" s="26" t="s">
        <v>651</v>
      </c>
      <c r="C712" s="39">
        <v>906</v>
      </c>
      <c r="D712" s="40" t="s">
        <v>642</v>
      </c>
      <c r="E712" s="40" t="s">
        <v>652</v>
      </c>
      <c r="F712" s="40"/>
      <c r="G712" s="25">
        <f>SUM(G713:G717)</f>
        <v>11938.5</v>
      </c>
      <c r="H712" s="25">
        <f t="shared" ref="H712" si="389">SUM(H713:H717)</f>
        <v>11875.1</v>
      </c>
      <c r="I712" s="25">
        <f>H712/G712*100</f>
        <v>99.468945009842116</v>
      </c>
    </row>
    <row r="713" spans="1:9" x14ac:dyDescent="0.25">
      <c r="A713" s="4">
        <v>701</v>
      </c>
      <c r="B713" s="32" t="s">
        <v>76</v>
      </c>
      <c r="C713" s="39">
        <v>906</v>
      </c>
      <c r="D713" s="40" t="s">
        <v>642</v>
      </c>
      <c r="E713" s="40" t="s">
        <v>652</v>
      </c>
      <c r="F713" s="40" t="s">
        <v>77</v>
      </c>
      <c r="G713" s="25">
        <v>7704.3</v>
      </c>
      <c r="H713" s="25">
        <v>7704.3</v>
      </c>
      <c r="I713" s="25">
        <f t="shared" ref="I713:I717" si="390">H713*100/G713</f>
        <v>100</v>
      </c>
    </row>
    <row r="714" spans="1:9" ht="26.4" x14ac:dyDescent="0.25">
      <c r="A714" s="4">
        <v>702</v>
      </c>
      <c r="B714" s="32" t="s">
        <v>78</v>
      </c>
      <c r="C714" s="39">
        <v>906</v>
      </c>
      <c r="D714" s="40" t="s">
        <v>642</v>
      </c>
      <c r="E714" s="40" t="s">
        <v>652</v>
      </c>
      <c r="F714" s="40" t="s">
        <v>79</v>
      </c>
      <c r="G714" s="24">
        <v>2332.6999999999998</v>
      </c>
      <c r="H714" s="24">
        <v>2319.6</v>
      </c>
      <c r="I714" s="25">
        <f t="shared" si="390"/>
        <v>99.438418999442717</v>
      </c>
    </row>
    <row r="715" spans="1:9" x14ac:dyDescent="0.25">
      <c r="A715" s="4">
        <v>703</v>
      </c>
      <c r="B715" s="22" t="s">
        <v>31</v>
      </c>
      <c r="C715" s="39">
        <v>906</v>
      </c>
      <c r="D715" s="40" t="s">
        <v>642</v>
      </c>
      <c r="E715" s="40" t="s">
        <v>652</v>
      </c>
      <c r="F715" s="40" t="s">
        <v>32</v>
      </c>
      <c r="G715" s="24">
        <v>1423.8</v>
      </c>
      <c r="H715" s="24">
        <v>1415.6</v>
      </c>
      <c r="I715" s="25">
        <f t="shared" si="390"/>
        <v>99.424076415226864</v>
      </c>
    </row>
    <row r="716" spans="1:9" x14ac:dyDescent="0.25">
      <c r="A716" s="4">
        <v>704</v>
      </c>
      <c r="B716" s="22" t="s">
        <v>72</v>
      </c>
      <c r="C716" s="39">
        <v>906</v>
      </c>
      <c r="D716" s="40" t="s">
        <v>642</v>
      </c>
      <c r="E716" s="40" t="s">
        <v>652</v>
      </c>
      <c r="F716" s="40" t="s">
        <v>73</v>
      </c>
      <c r="G716" s="24">
        <v>475</v>
      </c>
      <c r="H716" s="24">
        <v>432.9</v>
      </c>
      <c r="I716" s="25">
        <f t="shared" si="390"/>
        <v>91.136842105263156</v>
      </c>
    </row>
    <row r="717" spans="1:9" x14ac:dyDescent="0.25">
      <c r="A717" s="4">
        <v>705</v>
      </c>
      <c r="B717" s="130" t="s">
        <v>80</v>
      </c>
      <c r="C717" s="39">
        <v>906</v>
      </c>
      <c r="D717" s="40" t="s">
        <v>642</v>
      </c>
      <c r="E717" s="40" t="s">
        <v>652</v>
      </c>
      <c r="F717" s="40" t="s">
        <v>81</v>
      </c>
      <c r="G717" s="24">
        <v>2.7</v>
      </c>
      <c r="H717" s="24">
        <v>2.7</v>
      </c>
      <c r="I717" s="25">
        <f t="shared" si="390"/>
        <v>100</v>
      </c>
    </row>
    <row r="718" spans="1:9" x14ac:dyDescent="0.25">
      <c r="A718" s="4">
        <v>706</v>
      </c>
      <c r="B718" s="75" t="s">
        <v>21</v>
      </c>
      <c r="C718" s="36">
        <v>906</v>
      </c>
      <c r="D718" s="37" t="s">
        <v>642</v>
      </c>
      <c r="E718" s="20" t="s">
        <v>22</v>
      </c>
      <c r="F718" s="40"/>
      <c r="G718" s="38">
        <f>G719+G721</f>
        <v>284.29999999999995</v>
      </c>
      <c r="H718" s="38">
        <f t="shared" ref="H718" si="391">H719+H721</f>
        <v>284.29999999999995</v>
      </c>
      <c r="I718" s="21">
        <f>H718*100/G718</f>
        <v>100</v>
      </c>
    </row>
    <row r="719" spans="1:9" x14ac:dyDescent="0.25">
      <c r="A719" s="4">
        <v>707</v>
      </c>
      <c r="B719" s="28" t="s">
        <v>39</v>
      </c>
      <c r="C719" s="39">
        <v>906</v>
      </c>
      <c r="D719" s="40" t="s">
        <v>642</v>
      </c>
      <c r="E719" s="23" t="s">
        <v>40</v>
      </c>
      <c r="F719" s="40"/>
      <c r="G719" s="25">
        <f>G720</f>
        <v>197.6</v>
      </c>
      <c r="H719" s="25">
        <f t="shared" ref="H719" si="392">H720</f>
        <v>197.6</v>
      </c>
      <c r="I719" s="25">
        <f>H719/G719*100</f>
        <v>100</v>
      </c>
    </row>
    <row r="720" spans="1:9" x14ac:dyDescent="0.25">
      <c r="A720" s="4">
        <v>708</v>
      </c>
      <c r="B720" s="22" t="s">
        <v>31</v>
      </c>
      <c r="C720" s="39">
        <v>906</v>
      </c>
      <c r="D720" s="40" t="s">
        <v>642</v>
      </c>
      <c r="E720" s="23" t="s">
        <v>40</v>
      </c>
      <c r="F720" s="40" t="s">
        <v>32</v>
      </c>
      <c r="G720" s="25">
        <v>197.6</v>
      </c>
      <c r="H720" s="25">
        <v>197.6</v>
      </c>
      <c r="I720" s="25">
        <f>H720*100/G720</f>
        <v>100</v>
      </c>
    </row>
    <row r="721" spans="1:9" ht="39.6" x14ac:dyDescent="0.25">
      <c r="A721" s="4">
        <v>709</v>
      </c>
      <c r="B721" s="22" t="s">
        <v>33</v>
      </c>
      <c r="C721" s="39">
        <v>906</v>
      </c>
      <c r="D721" s="40" t="s">
        <v>642</v>
      </c>
      <c r="E721" s="23" t="s">
        <v>34</v>
      </c>
      <c r="F721" s="23"/>
      <c r="G721" s="24">
        <f>SUM(G722:G723)</f>
        <v>86.699999999999989</v>
      </c>
      <c r="H721" s="24">
        <f t="shared" ref="H721" si="393">SUM(H722:H723)</f>
        <v>86.699999999999989</v>
      </c>
      <c r="I721" s="25">
        <f>H721/G721*100</f>
        <v>100</v>
      </c>
    </row>
    <row r="722" spans="1:9" x14ac:dyDescent="0.25">
      <c r="A722" s="4">
        <v>710</v>
      </c>
      <c r="B722" s="22" t="s">
        <v>25</v>
      </c>
      <c r="C722" s="39">
        <v>906</v>
      </c>
      <c r="D722" s="40" t="s">
        <v>642</v>
      </c>
      <c r="E722" s="23" t="s">
        <v>34</v>
      </c>
      <c r="F722" s="23" t="s">
        <v>26</v>
      </c>
      <c r="G722" s="24">
        <v>66.599999999999994</v>
      </c>
      <c r="H722" s="24">
        <v>66.599999999999994</v>
      </c>
      <c r="I722" s="25">
        <f t="shared" ref="I722:I723" si="394">H722*100/G722</f>
        <v>100</v>
      </c>
    </row>
    <row r="723" spans="1:9" ht="26.4" x14ac:dyDescent="0.25">
      <c r="A723" s="4">
        <v>711</v>
      </c>
      <c r="B723" s="22" t="s">
        <v>29</v>
      </c>
      <c r="C723" s="39">
        <v>906</v>
      </c>
      <c r="D723" s="40" t="s">
        <v>642</v>
      </c>
      <c r="E723" s="23" t="s">
        <v>34</v>
      </c>
      <c r="F723" s="23" t="s">
        <v>30</v>
      </c>
      <c r="G723" s="24">
        <v>20.100000000000001</v>
      </c>
      <c r="H723" s="24">
        <v>20.100000000000001</v>
      </c>
      <c r="I723" s="25">
        <f t="shared" si="394"/>
        <v>100</v>
      </c>
    </row>
    <row r="724" spans="1:9" ht="13.8" x14ac:dyDescent="0.3">
      <c r="A724" s="4">
        <v>712</v>
      </c>
      <c r="B724" s="131" t="s">
        <v>439</v>
      </c>
      <c r="C724" s="71">
        <v>906</v>
      </c>
      <c r="D724" s="60" t="s">
        <v>440</v>
      </c>
      <c r="E724" s="40"/>
      <c r="F724" s="40"/>
      <c r="G724" s="72">
        <f>G725+G729</f>
        <v>2062.5</v>
      </c>
      <c r="H724" s="72">
        <f t="shared" ref="H724" si="395">H725+H729</f>
        <v>1774.6000000000001</v>
      </c>
      <c r="I724" s="13">
        <f>H724*100/G724</f>
        <v>86.041212121212126</v>
      </c>
    </row>
    <row r="725" spans="1:9" x14ac:dyDescent="0.25">
      <c r="A725" s="4">
        <v>713</v>
      </c>
      <c r="B725" s="29" t="s">
        <v>441</v>
      </c>
      <c r="C725" s="33">
        <v>906</v>
      </c>
      <c r="D725" s="34" t="s">
        <v>442</v>
      </c>
      <c r="E725" s="34"/>
      <c r="F725" s="34"/>
      <c r="G725" s="35">
        <f>G727</f>
        <v>593.20000000000005</v>
      </c>
      <c r="H725" s="35">
        <f t="shared" ref="H725" si="396">H727</f>
        <v>593.20000000000005</v>
      </c>
      <c r="I725" s="35">
        <f>H725/G725*100</f>
        <v>100</v>
      </c>
    </row>
    <row r="726" spans="1:9" x14ac:dyDescent="0.25">
      <c r="A726" s="4">
        <v>714</v>
      </c>
      <c r="B726" s="31" t="s">
        <v>21</v>
      </c>
      <c r="C726" s="36">
        <v>906</v>
      </c>
      <c r="D726" s="37" t="s">
        <v>442</v>
      </c>
      <c r="E726" s="37" t="s">
        <v>22</v>
      </c>
      <c r="F726" s="34"/>
      <c r="G726" s="38">
        <f>G727</f>
        <v>593.20000000000005</v>
      </c>
      <c r="H726" s="38">
        <f t="shared" ref="H726:H727" si="397">H727</f>
        <v>593.20000000000005</v>
      </c>
      <c r="I726" s="21">
        <f>H726*100/G726</f>
        <v>100</v>
      </c>
    </row>
    <row r="727" spans="1:9" x14ac:dyDescent="0.25">
      <c r="A727" s="4">
        <v>715</v>
      </c>
      <c r="B727" s="32" t="s">
        <v>653</v>
      </c>
      <c r="C727" s="39">
        <v>906</v>
      </c>
      <c r="D727" s="40" t="s">
        <v>442</v>
      </c>
      <c r="E727" s="40" t="s">
        <v>654</v>
      </c>
      <c r="F727" s="40"/>
      <c r="G727" s="25">
        <f>G728</f>
        <v>593.20000000000005</v>
      </c>
      <c r="H727" s="25">
        <f t="shared" si="397"/>
        <v>593.20000000000005</v>
      </c>
      <c r="I727" s="25">
        <f>H727/G727*100</f>
        <v>100</v>
      </c>
    </row>
    <row r="728" spans="1:9" x14ac:dyDescent="0.25">
      <c r="A728" s="4">
        <v>716</v>
      </c>
      <c r="B728" s="91" t="s">
        <v>444</v>
      </c>
      <c r="C728" s="102">
        <v>906</v>
      </c>
      <c r="D728" s="43" t="s">
        <v>442</v>
      </c>
      <c r="E728" s="40" t="s">
        <v>654</v>
      </c>
      <c r="F728" s="43" t="s">
        <v>445</v>
      </c>
      <c r="G728" s="24">
        <v>593.20000000000005</v>
      </c>
      <c r="H728" s="24">
        <v>593.20000000000005</v>
      </c>
      <c r="I728" s="25">
        <f>H728*100/G728</f>
        <v>100</v>
      </c>
    </row>
    <row r="729" spans="1:9" x14ac:dyDescent="0.25">
      <c r="A729" s="4">
        <v>717</v>
      </c>
      <c r="B729" s="93" t="s">
        <v>468</v>
      </c>
      <c r="C729" s="33">
        <v>906</v>
      </c>
      <c r="D729" s="34" t="s">
        <v>469</v>
      </c>
      <c r="E729" s="34"/>
      <c r="F729" s="34"/>
      <c r="G729" s="17">
        <f>G730</f>
        <v>1469.3</v>
      </c>
      <c r="H729" s="17">
        <f t="shared" ref="H729:H732" si="398">H730</f>
        <v>1181.4000000000001</v>
      </c>
      <c r="I729" s="35">
        <f>H729/G729*100</f>
        <v>80.405635336554823</v>
      </c>
    </row>
    <row r="730" spans="1:9" ht="26.4" x14ac:dyDescent="0.25">
      <c r="A730" s="4">
        <v>718</v>
      </c>
      <c r="B730" s="108" t="s">
        <v>547</v>
      </c>
      <c r="C730" s="36">
        <v>906</v>
      </c>
      <c r="D730" s="37" t="s">
        <v>469</v>
      </c>
      <c r="E730" s="65" t="s">
        <v>548</v>
      </c>
      <c r="F730" s="40"/>
      <c r="G730" s="21">
        <f>G731</f>
        <v>1469.3</v>
      </c>
      <c r="H730" s="21">
        <f t="shared" si="398"/>
        <v>1181.4000000000001</v>
      </c>
      <c r="I730" s="21">
        <f>H730*100/G730</f>
        <v>80.405635336554838</v>
      </c>
    </row>
    <row r="731" spans="1:9" ht="27.6" x14ac:dyDescent="0.3">
      <c r="A731" s="4">
        <v>719</v>
      </c>
      <c r="B731" s="59" t="s">
        <v>571</v>
      </c>
      <c r="C731" s="71">
        <v>906</v>
      </c>
      <c r="D731" s="60" t="s">
        <v>469</v>
      </c>
      <c r="E731" s="111" t="s">
        <v>572</v>
      </c>
      <c r="F731" s="40"/>
      <c r="G731" s="50">
        <f>G732</f>
        <v>1469.3</v>
      </c>
      <c r="H731" s="50">
        <f t="shared" si="398"/>
        <v>1181.4000000000001</v>
      </c>
      <c r="I731" s="50">
        <f>H731*100/G731</f>
        <v>80.405635336554838</v>
      </c>
    </row>
    <row r="732" spans="1:9" ht="26.4" x14ac:dyDescent="0.25">
      <c r="A732" s="4">
        <v>720</v>
      </c>
      <c r="B732" s="130" t="s">
        <v>655</v>
      </c>
      <c r="C732" s="39">
        <v>906</v>
      </c>
      <c r="D732" s="40" t="s">
        <v>469</v>
      </c>
      <c r="E732" s="67" t="s">
        <v>588</v>
      </c>
      <c r="F732" s="40"/>
      <c r="G732" s="24">
        <f>G733</f>
        <v>1469.3</v>
      </c>
      <c r="H732" s="24">
        <f t="shared" si="398"/>
        <v>1181.4000000000001</v>
      </c>
      <c r="I732" s="25">
        <f>H732/G732*100</f>
        <v>80.405635336554823</v>
      </c>
    </row>
    <row r="733" spans="1:9" ht="27" thickBot="1" x14ac:dyDescent="0.3">
      <c r="A733" s="4">
        <v>721</v>
      </c>
      <c r="B733" s="22" t="s">
        <v>460</v>
      </c>
      <c r="C733" s="39">
        <v>906</v>
      </c>
      <c r="D733" s="40" t="s">
        <v>469</v>
      </c>
      <c r="E733" s="67" t="s">
        <v>588</v>
      </c>
      <c r="F733" s="40" t="s">
        <v>461</v>
      </c>
      <c r="G733" s="24">
        <v>1469.3</v>
      </c>
      <c r="H733" s="24">
        <v>1181.4000000000001</v>
      </c>
      <c r="I733" s="25">
        <f>H733*100/G733</f>
        <v>80.405635336554838</v>
      </c>
    </row>
    <row r="734" spans="1:9" ht="13.8" thickBot="1" x14ac:dyDescent="0.3">
      <c r="A734" s="4">
        <v>722</v>
      </c>
      <c r="B734" s="5" t="s">
        <v>656</v>
      </c>
      <c r="C734" s="6" t="s">
        <v>657</v>
      </c>
      <c r="D734" s="6"/>
      <c r="E734" s="6"/>
      <c r="F734" s="6"/>
      <c r="G734" s="7">
        <f>G735+G749</f>
        <v>7497.2999999999993</v>
      </c>
      <c r="H734" s="7">
        <f t="shared" ref="H734" si="399">H735+H749</f>
        <v>7415.7000000000007</v>
      </c>
      <c r="I734" s="7">
        <f>H734*100/G734</f>
        <v>98.911608178944448</v>
      </c>
    </row>
    <row r="735" spans="1:9" ht="13.8" x14ac:dyDescent="0.3">
      <c r="A735" s="4">
        <v>723</v>
      </c>
      <c r="B735" s="103" t="s">
        <v>17</v>
      </c>
      <c r="C735" s="104">
        <v>912</v>
      </c>
      <c r="D735" s="132" t="s">
        <v>18</v>
      </c>
      <c r="E735" s="133"/>
      <c r="F735" s="134"/>
      <c r="G735" s="135">
        <f>G736</f>
        <v>7330.5999999999995</v>
      </c>
      <c r="H735" s="135">
        <f t="shared" ref="H735:H736" si="400">H736</f>
        <v>7263.6</v>
      </c>
      <c r="I735" s="13">
        <f>H735*100/G735</f>
        <v>99.086022972198734</v>
      </c>
    </row>
    <row r="736" spans="1:9" ht="26.4" x14ac:dyDescent="0.25">
      <c r="A736" s="4">
        <v>724</v>
      </c>
      <c r="B736" s="29" t="s">
        <v>658</v>
      </c>
      <c r="C736" s="33">
        <v>912</v>
      </c>
      <c r="D736" s="34" t="s">
        <v>659</v>
      </c>
      <c r="E736" s="34"/>
      <c r="F736" s="34"/>
      <c r="G736" s="35">
        <f>G737</f>
        <v>7330.5999999999995</v>
      </c>
      <c r="H736" s="35">
        <f t="shared" si="400"/>
        <v>7263.6</v>
      </c>
      <c r="I736" s="35">
        <f>H736/G736*100</f>
        <v>99.086022972198734</v>
      </c>
    </row>
    <row r="737" spans="1:9" x14ac:dyDescent="0.25">
      <c r="A737" s="4">
        <v>725</v>
      </c>
      <c r="B737" s="31" t="s">
        <v>21</v>
      </c>
      <c r="C737" s="36">
        <v>912</v>
      </c>
      <c r="D737" s="37" t="s">
        <v>659</v>
      </c>
      <c r="E737" s="37" t="s">
        <v>22</v>
      </c>
      <c r="F737" s="37"/>
      <c r="G737" s="38">
        <f>G741+G738+G747</f>
        <v>7330.5999999999995</v>
      </c>
      <c r="H737" s="38">
        <f t="shared" ref="H737" si="401">H741+H738+H747</f>
        <v>7263.6</v>
      </c>
      <c r="I737" s="21">
        <f>H737*100/G737</f>
        <v>99.086022972198734</v>
      </c>
    </row>
    <row r="738" spans="1:9" ht="26.4" x14ac:dyDescent="0.25">
      <c r="A738" s="4">
        <v>726</v>
      </c>
      <c r="B738" s="136" t="s">
        <v>660</v>
      </c>
      <c r="C738" s="39">
        <v>912</v>
      </c>
      <c r="D738" s="40" t="s">
        <v>659</v>
      </c>
      <c r="E738" s="40" t="s">
        <v>661</v>
      </c>
      <c r="F738" s="40"/>
      <c r="G738" s="25">
        <f>SUM(G739:G740)</f>
        <v>2964</v>
      </c>
      <c r="H738" s="25">
        <f t="shared" ref="H738" si="402">SUM(H739:H740)</f>
        <v>2937.3</v>
      </c>
      <c r="I738" s="25">
        <f>H738/G738*100</f>
        <v>99.099190283400816</v>
      </c>
    </row>
    <row r="739" spans="1:9" x14ac:dyDescent="0.25">
      <c r="A739" s="4">
        <v>727</v>
      </c>
      <c r="B739" s="32" t="s">
        <v>25</v>
      </c>
      <c r="C739" s="39">
        <v>912</v>
      </c>
      <c r="D739" s="40" t="s">
        <v>659</v>
      </c>
      <c r="E739" s="40" t="s">
        <v>661</v>
      </c>
      <c r="F739" s="40" t="s">
        <v>26</v>
      </c>
      <c r="G739" s="24">
        <v>2394</v>
      </c>
      <c r="H739" s="24">
        <v>2371.3000000000002</v>
      </c>
      <c r="I739" s="25">
        <f t="shared" ref="I739:I740" si="403">H739*100/G739</f>
        <v>99.051796157059329</v>
      </c>
    </row>
    <row r="740" spans="1:9" ht="26.4" x14ac:dyDescent="0.25">
      <c r="A740" s="4">
        <v>728</v>
      </c>
      <c r="B740" s="32" t="s">
        <v>29</v>
      </c>
      <c r="C740" s="39">
        <v>912</v>
      </c>
      <c r="D740" s="40" t="s">
        <v>659</v>
      </c>
      <c r="E740" s="40" t="s">
        <v>661</v>
      </c>
      <c r="F740" s="40" t="s">
        <v>30</v>
      </c>
      <c r="G740" s="24">
        <v>570</v>
      </c>
      <c r="H740" s="24">
        <v>566</v>
      </c>
      <c r="I740" s="25">
        <f t="shared" si="403"/>
        <v>99.298245614035082</v>
      </c>
    </row>
    <row r="741" spans="1:9" x14ac:dyDescent="0.25">
      <c r="A741" s="4">
        <v>729</v>
      </c>
      <c r="B741" s="32" t="s">
        <v>37</v>
      </c>
      <c r="C741" s="39">
        <v>912</v>
      </c>
      <c r="D741" s="40" t="s">
        <v>659</v>
      </c>
      <c r="E741" s="40" t="s">
        <v>38</v>
      </c>
      <c r="F741" s="40"/>
      <c r="G741" s="25">
        <f>SUM(G742:G746)</f>
        <v>4365.3999999999996</v>
      </c>
      <c r="H741" s="25">
        <f t="shared" ref="H741" si="404">SUM(H742:H746)</f>
        <v>4325.1000000000004</v>
      </c>
      <c r="I741" s="25">
        <f>H741/G741*100</f>
        <v>99.076831447290076</v>
      </c>
    </row>
    <row r="742" spans="1:9" x14ac:dyDescent="0.25">
      <c r="A742" s="4">
        <v>730</v>
      </c>
      <c r="B742" s="32" t="s">
        <v>25</v>
      </c>
      <c r="C742" s="39">
        <v>912</v>
      </c>
      <c r="D742" s="40" t="s">
        <v>659</v>
      </c>
      <c r="E742" s="40" t="s">
        <v>38</v>
      </c>
      <c r="F742" s="40" t="s">
        <v>26</v>
      </c>
      <c r="G742" s="24">
        <v>2609</v>
      </c>
      <c r="H742" s="24">
        <v>2608.1999999999998</v>
      </c>
      <c r="I742" s="25">
        <f t="shared" ref="I742:I746" si="405">H742*100/G742</f>
        <v>99.969336910693741</v>
      </c>
    </row>
    <row r="743" spans="1:9" ht="26.4" x14ac:dyDescent="0.25">
      <c r="A743" s="4">
        <v>731</v>
      </c>
      <c r="B743" s="26" t="s">
        <v>27</v>
      </c>
      <c r="C743" s="39">
        <v>912</v>
      </c>
      <c r="D743" s="40" t="s">
        <v>659</v>
      </c>
      <c r="E743" s="40" t="s">
        <v>38</v>
      </c>
      <c r="F743" s="40" t="s">
        <v>28</v>
      </c>
      <c r="G743" s="24">
        <v>5.3</v>
      </c>
      <c r="H743" s="24">
        <v>0</v>
      </c>
      <c r="I743" s="25">
        <f t="shared" si="405"/>
        <v>0</v>
      </c>
    </row>
    <row r="744" spans="1:9" ht="26.4" x14ac:dyDescent="0.25">
      <c r="A744" s="4">
        <v>732</v>
      </c>
      <c r="B744" s="32" t="s">
        <v>29</v>
      </c>
      <c r="C744" s="39">
        <v>912</v>
      </c>
      <c r="D744" s="40" t="s">
        <v>659</v>
      </c>
      <c r="E744" s="40" t="s">
        <v>38</v>
      </c>
      <c r="F744" s="40" t="s">
        <v>30</v>
      </c>
      <c r="G744" s="24">
        <v>648.4</v>
      </c>
      <c r="H744" s="24">
        <v>644.70000000000005</v>
      </c>
      <c r="I744" s="25">
        <f t="shared" si="405"/>
        <v>99.429364589759416</v>
      </c>
    </row>
    <row r="745" spans="1:9" x14ac:dyDescent="0.25">
      <c r="A745" s="4">
        <v>733</v>
      </c>
      <c r="B745" s="22" t="s">
        <v>31</v>
      </c>
      <c r="C745" s="39">
        <v>912</v>
      </c>
      <c r="D745" s="40" t="s">
        <v>659</v>
      </c>
      <c r="E745" s="40" t="s">
        <v>38</v>
      </c>
      <c r="F745" s="40" t="s">
        <v>32</v>
      </c>
      <c r="G745" s="24">
        <v>968.8</v>
      </c>
      <c r="H745" s="24">
        <v>938.6</v>
      </c>
      <c r="I745" s="25">
        <f t="shared" si="405"/>
        <v>96.882741535920729</v>
      </c>
    </row>
    <row r="746" spans="1:9" x14ac:dyDescent="0.25">
      <c r="A746" s="4">
        <v>734</v>
      </c>
      <c r="B746" s="130" t="s">
        <v>88</v>
      </c>
      <c r="C746" s="39">
        <v>912</v>
      </c>
      <c r="D746" s="40" t="s">
        <v>659</v>
      </c>
      <c r="E746" s="40" t="s">
        <v>38</v>
      </c>
      <c r="F746" s="40" t="s">
        <v>89</v>
      </c>
      <c r="G746" s="24">
        <v>133.9</v>
      </c>
      <c r="H746" s="24">
        <v>133.6</v>
      </c>
      <c r="I746" s="25">
        <f t="shared" si="405"/>
        <v>99.775952203136669</v>
      </c>
    </row>
    <row r="747" spans="1:9" x14ac:dyDescent="0.25">
      <c r="A747" s="4">
        <v>735</v>
      </c>
      <c r="B747" s="28" t="s">
        <v>39</v>
      </c>
      <c r="C747" s="39">
        <v>912</v>
      </c>
      <c r="D747" s="40" t="s">
        <v>659</v>
      </c>
      <c r="E747" s="23" t="s">
        <v>40</v>
      </c>
      <c r="F747" s="40"/>
      <c r="G747" s="25">
        <f>G748</f>
        <v>1.2</v>
      </c>
      <c r="H747" s="25">
        <f t="shared" ref="H747" si="406">H748</f>
        <v>1.2</v>
      </c>
      <c r="I747" s="25">
        <f>H747/G747*100</f>
        <v>100</v>
      </c>
    </row>
    <row r="748" spans="1:9" x14ac:dyDescent="0.25">
      <c r="A748" s="4">
        <v>736</v>
      </c>
      <c r="B748" s="22" t="s">
        <v>31</v>
      </c>
      <c r="C748" s="39">
        <v>912</v>
      </c>
      <c r="D748" s="40" t="s">
        <v>659</v>
      </c>
      <c r="E748" s="23" t="s">
        <v>40</v>
      </c>
      <c r="F748" s="40" t="s">
        <v>32</v>
      </c>
      <c r="G748" s="25">
        <v>1.2</v>
      </c>
      <c r="H748" s="25">
        <v>1.2</v>
      </c>
      <c r="I748" s="25">
        <f>H748*100/G748</f>
        <v>100</v>
      </c>
    </row>
    <row r="749" spans="1:9" ht="13.8" x14ac:dyDescent="0.3">
      <c r="A749" s="4">
        <v>737</v>
      </c>
      <c r="B749" s="131" t="s">
        <v>439</v>
      </c>
      <c r="C749" s="71">
        <v>912</v>
      </c>
      <c r="D749" s="60" t="s">
        <v>440</v>
      </c>
      <c r="E749" s="40"/>
      <c r="F749" s="40"/>
      <c r="G749" s="72">
        <f>G750</f>
        <v>166.7</v>
      </c>
      <c r="H749" s="72">
        <f t="shared" ref="H749" si="407">H750</f>
        <v>152.1</v>
      </c>
      <c r="I749" s="13">
        <f>H749*100/G749</f>
        <v>91.241751649670078</v>
      </c>
    </row>
    <row r="750" spans="1:9" x14ac:dyDescent="0.25">
      <c r="A750" s="4">
        <v>738</v>
      </c>
      <c r="B750" s="29" t="s">
        <v>441</v>
      </c>
      <c r="C750" s="33">
        <v>912</v>
      </c>
      <c r="D750" s="34" t="s">
        <v>442</v>
      </c>
      <c r="E750" s="34"/>
      <c r="F750" s="34"/>
      <c r="G750" s="35">
        <f>G752</f>
        <v>166.7</v>
      </c>
      <c r="H750" s="35">
        <f t="shared" ref="H750" si="408">H752</f>
        <v>152.1</v>
      </c>
      <c r="I750" s="35">
        <f>H750/G750*100</f>
        <v>91.241751649670064</v>
      </c>
    </row>
    <row r="751" spans="1:9" x14ac:dyDescent="0.25">
      <c r="A751" s="4">
        <v>739</v>
      </c>
      <c r="B751" s="31" t="s">
        <v>21</v>
      </c>
      <c r="C751" s="36">
        <v>912</v>
      </c>
      <c r="D751" s="37" t="s">
        <v>442</v>
      </c>
      <c r="E751" s="37" t="s">
        <v>22</v>
      </c>
      <c r="F751" s="34"/>
      <c r="G751" s="38">
        <f>G752</f>
        <v>166.7</v>
      </c>
      <c r="H751" s="38">
        <f t="shared" ref="H751:H752" si="409">H752</f>
        <v>152.1</v>
      </c>
      <c r="I751" s="21">
        <f>H751*100/G751</f>
        <v>91.241751649670078</v>
      </c>
    </row>
    <row r="752" spans="1:9" x14ac:dyDescent="0.25">
      <c r="A752" s="4">
        <v>740</v>
      </c>
      <c r="B752" s="32" t="s">
        <v>653</v>
      </c>
      <c r="C752" s="39">
        <v>912</v>
      </c>
      <c r="D752" s="40" t="s">
        <v>442</v>
      </c>
      <c r="E752" s="40" t="s">
        <v>654</v>
      </c>
      <c r="F752" s="40"/>
      <c r="G752" s="25">
        <f>G753</f>
        <v>166.7</v>
      </c>
      <c r="H752" s="25">
        <f t="shared" si="409"/>
        <v>152.1</v>
      </c>
      <c r="I752" s="25">
        <f>H752/G752*100</f>
        <v>91.241751649670064</v>
      </c>
    </row>
    <row r="753" spans="1:9" ht="13.8" thickBot="1" x14ac:dyDescent="0.3">
      <c r="A753" s="4">
        <v>741</v>
      </c>
      <c r="B753" s="91" t="s">
        <v>444</v>
      </c>
      <c r="C753" s="102">
        <v>912</v>
      </c>
      <c r="D753" s="43" t="s">
        <v>442</v>
      </c>
      <c r="E753" s="40" t="s">
        <v>654</v>
      </c>
      <c r="F753" s="43" t="s">
        <v>445</v>
      </c>
      <c r="G753" s="24">
        <v>166.7</v>
      </c>
      <c r="H753" s="24">
        <v>152.1</v>
      </c>
      <c r="I753" s="25">
        <f>H753*100/G753</f>
        <v>91.241751649670078</v>
      </c>
    </row>
    <row r="754" spans="1:9" ht="13.8" thickBot="1" x14ac:dyDescent="0.3">
      <c r="A754" s="4">
        <v>742</v>
      </c>
      <c r="B754" s="5" t="s">
        <v>662</v>
      </c>
      <c r="C754" s="6" t="s">
        <v>663</v>
      </c>
      <c r="D754" s="6"/>
      <c r="E754" s="6"/>
      <c r="F754" s="6"/>
      <c r="G754" s="7">
        <f>G755+G768</f>
        <v>5531</v>
      </c>
      <c r="H754" s="7">
        <f t="shared" ref="H754" si="410">H755+H768</f>
        <v>5337.0999999999995</v>
      </c>
      <c r="I754" s="7">
        <f>H754*100/G754</f>
        <v>96.494304827336833</v>
      </c>
    </row>
    <row r="755" spans="1:9" ht="13.8" x14ac:dyDescent="0.3">
      <c r="A755" s="4">
        <v>743</v>
      </c>
      <c r="B755" s="103" t="s">
        <v>17</v>
      </c>
      <c r="C755" s="105" t="s">
        <v>663</v>
      </c>
      <c r="D755" s="132" t="s">
        <v>18</v>
      </c>
      <c r="E755" s="133"/>
      <c r="F755" s="134"/>
      <c r="G755" s="137">
        <f>G756</f>
        <v>5074</v>
      </c>
      <c r="H755" s="137">
        <f t="shared" ref="H755" si="411">H756</f>
        <v>4908.8999999999996</v>
      </c>
      <c r="I755" s="13">
        <f>H755*100/G755</f>
        <v>96.746156878202584</v>
      </c>
    </row>
    <row r="756" spans="1:9" ht="26.4" x14ac:dyDescent="0.25">
      <c r="A756" s="4">
        <v>744</v>
      </c>
      <c r="B756" s="29" t="s">
        <v>664</v>
      </c>
      <c r="C756" s="33">
        <v>913</v>
      </c>
      <c r="D756" s="34" t="s">
        <v>665</v>
      </c>
      <c r="E756" s="34"/>
      <c r="F756" s="34"/>
      <c r="G756" s="35">
        <f>G762+G758</f>
        <v>5074</v>
      </c>
      <c r="H756" s="35">
        <f t="shared" ref="H756" si="412">H762+H758</f>
        <v>4908.8999999999996</v>
      </c>
      <c r="I756" s="35">
        <f>H756/G756*100</f>
        <v>96.746156878202598</v>
      </c>
    </row>
    <row r="757" spans="1:9" x14ac:dyDescent="0.25">
      <c r="A757" s="4">
        <v>745</v>
      </c>
      <c r="B757" s="31" t="s">
        <v>21</v>
      </c>
      <c r="C757" s="36">
        <v>913</v>
      </c>
      <c r="D757" s="37" t="s">
        <v>665</v>
      </c>
      <c r="E757" s="37" t="s">
        <v>22</v>
      </c>
      <c r="F757" s="37"/>
      <c r="G757" s="38">
        <f>G762+G758</f>
        <v>5074</v>
      </c>
      <c r="H757" s="38">
        <f t="shared" ref="H757" si="413">H762+H758</f>
        <v>4908.8999999999996</v>
      </c>
      <c r="I757" s="21">
        <f>H757*100/G757</f>
        <v>96.746156878202584</v>
      </c>
    </row>
    <row r="758" spans="1:9" ht="26.4" x14ac:dyDescent="0.25">
      <c r="A758" s="4">
        <v>746</v>
      </c>
      <c r="B758" s="32" t="s">
        <v>666</v>
      </c>
      <c r="C758" s="39">
        <v>913</v>
      </c>
      <c r="D758" s="40" t="s">
        <v>665</v>
      </c>
      <c r="E758" s="40" t="s">
        <v>667</v>
      </c>
      <c r="F758" s="40"/>
      <c r="G758" s="25">
        <f>SUM(G759:G761)</f>
        <v>1766.3</v>
      </c>
      <c r="H758" s="25">
        <f t="shared" ref="H758" si="414">SUM(H759:H761)</f>
        <v>1754.4</v>
      </c>
      <c r="I758" s="25">
        <f>H758/G758*100</f>
        <v>99.326275264677577</v>
      </c>
    </row>
    <row r="759" spans="1:9" x14ac:dyDescent="0.25">
      <c r="A759" s="4">
        <v>747</v>
      </c>
      <c r="B759" s="32" t="s">
        <v>25</v>
      </c>
      <c r="C759" s="102">
        <v>913</v>
      </c>
      <c r="D759" s="40" t="s">
        <v>665</v>
      </c>
      <c r="E759" s="40" t="s">
        <v>667</v>
      </c>
      <c r="F759" s="40" t="s">
        <v>26</v>
      </c>
      <c r="G759" s="24">
        <v>1367.7</v>
      </c>
      <c r="H759" s="24">
        <v>1360</v>
      </c>
      <c r="I759" s="25">
        <f t="shared" ref="I759:I761" si="415">H759*100/G759</f>
        <v>99.437011040432836</v>
      </c>
    </row>
    <row r="760" spans="1:9" ht="26.4" x14ac:dyDescent="0.25">
      <c r="A760" s="4">
        <v>748</v>
      </c>
      <c r="B760" s="32" t="s">
        <v>29</v>
      </c>
      <c r="C760" s="102">
        <v>913</v>
      </c>
      <c r="D760" s="40" t="s">
        <v>665</v>
      </c>
      <c r="E760" s="40" t="s">
        <v>667</v>
      </c>
      <c r="F760" s="40" t="s">
        <v>30</v>
      </c>
      <c r="G760" s="24">
        <v>394.4</v>
      </c>
      <c r="H760" s="24">
        <v>394.4</v>
      </c>
      <c r="I760" s="25">
        <f t="shared" si="415"/>
        <v>100</v>
      </c>
    </row>
    <row r="761" spans="1:9" x14ac:dyDescent="0.25">
      <c r="A761" s="4">
        <v>749</v>
      </c>
      <c r="B761" s="22" t="s">
        <v>31</v>
      </c>
      <c r="C761" s="102">
        <v>913</v>
      </c>
      <c r="D761" s="40" t="s">
        <v>665</v>
      </c>
      <c r="E761" s="40" t="s">
        <v>667</v>
      </c>
      <c r="F761" s="40" t="s">
        <v>32</v>
      </c>
      <c r="G761" s="24">
        <v>4.2</v>
      </c>
      <c r="H761" s="24">
        <v>0</v>
      </c>
      <c r="I761" s="25">
        <f t="shared" si="415"/>
        <v>0</v>
      </c>
    </row>
    <row r="762" spans="1:9" x14ac:dyDescent="0.25">
      <c r="A762" s="4">
        <v>750</v>
      </c>
      <c r="B762" s="32" t="s">
        <v>37</v>
      </c>
      <c r="C762" s="39">
        <v>913</v>
      </c>
      <c r="D762" s="40" t="s">
        <v>665</v>
      </c>
      <c r="E762" s="40" t="s">
        <v>38</v>
      </c>
      <c r="F762" s="40"/>
      <c r="G762" s="25">
        <f>SUM(G763:G767)</f>
        <v>3307.7000000000003</v>
      </c>
      <c r="H762" s="25">
        <f t="shared" ref="H762" si="416">SUM(H763:H767)</f>
        <v>3154.5</v>
      </c>
      <c r="I762" s="25">
        <f>H762/G762*100</f>
        <v>95.368382864225893</v>
      </c>
    </row>
    <row r="763" spans="1:9" x14ac:dyDescent="0.25">
      <c r="A763" s="4">
        <v>751</v>
      </c>
      <c r="B763" s="32" t="s">
        <v>25</v>
      </c>
      <c r="C763" s="39">
        <v>913</v>
      </c>
      <c r="D763" s="40" t="s">
        <v>665</v>
      </c>
      <c r="E763" s="40" t="s">
        <v>38</v>
      </c>
      <c r="F763" s="40" t="s">
        <v>26</v>
      </c>
      <c r="G763" s="24">
        <v>2009.1</v>
      </c>
      <c r="H763" s="24">
        <v>1964.6</v>
      </c>
      <c r="I763" s="25">
        <f t="shared" ref="I763:I767" si="417">H763*100/G763</f>
        <v>97.785077895575142</v>
      </c>
    </row>
    <row r="764" spans="1:9" ht="26.4" x14ac:dyDescent="0.25">
      <c r="A764" s="4">
        <v>752</v>
      </c>
      <c r="B764" s="26" t="s">
        <v>27</v>
      </c>
      <c r="C764" s="39">
        <v>913</v>
      </c>
      <c r="D764" s="40" t="s">
        <v>665</v>
      </c>
      <c r="E764" s="40" t="s">
        <v>38</v>
      </c>
      <c r="F764" s="40" t="s">
        <v>28</v>
      </c>
      <c r="G764" s="24">
        <v>9.3000000000000007</v>
      </c>
      <c r="H764" s="24">
        <v>0</v>
      </c>
      <c r="I764" s="25">
        <f t="shared" si="417"/>
        <v>0</v>
      </c>
    </row>
    <row r="765" spans="1:9" ht="26.4" x14ac:dyDescent="0.25">
      <c r="A765" s="4">
        <v>753</v>
      </c>
      <c r="B765" s="32" t="s">
        <v>29</v>
      </c>
      <c r="C765" s="39">
        <v>913</v>
      </c>
      <c r="D765" s="40" t="s">
        <v>665</v>
      </c>
      <c r="E765" s="40" t="s">
        <v>38</v>
      </c>
      <c r="F765" s="40" t="s">
        <v>30</v>
      </c>
      <c r="G765" s="24">
        <v>639.70000000000005</v>
      </c>
      <c r="H765" s="24">
        <v>609.9</v>
      </c>
      <c r="I765" s="25">
        <f t="shared" si="417"/>
        <v>95.341566359230882</v>
      </c>
    </row>
    <row r="766" spans="1:9" x14ac:dyDescent="0.25">
      <c r="A766" s="4">
        <v>754</v>
      </c>
      <c r="B766" s="22" t="s">
        <v>31</v>
      </c>
      <c r="C766" s="102">
        <v>913</v>
      </c>
      <c r="D766" s="43" t="s">
        <v>665</v>
      </c>
      <c r="E766" s="43" t="s">
        <v>38</v>
      </c>
      <c r="F766" s="43" t="s">
        <v>32</v>
      </c>
      <c r="G766" s="24">
        <v>603.70000000000005</v>
      </c>
      <c r="H766" s="24">
        <v>542</v>
      </c>
      <c r="I766" s="25">
        <f t="shared" si="417"/>
        <v>89.779691899950294</v>
      </c>
    </row>
    <row r="767" spans="1:9" x14ac:dyDescent="0.25">
      <c r="A767" s="4">
        <v>755</v>
      </c>
      <c r="B767" s="22" t="s">
        <v>72</v>
      </c>
      <c r="C767" s="102">
        <v>913</v>
      </c>
      <c r="D767" s="43" t="s">
        <v>665</v>
      </c>
      <c r="E767" s="43" t="s">
        <v>38</v>
      </c>
      <c r="F767" s="43" t="s">
        <v>73</v>
      </c>
      <c r="G767" s="24">
        <v>45.9</v>
      </c>
      <c r="H767" s="24">
        <v>38</v>
      </c>
      <c r="I767" s="25">
        <f t="shared" si="417"/>
        <v>82.788671023965151</v>
      </c>
    </row>
    <row r="768" spans="1:9" ht="13.8" x14ac:dyDescent="0.3">
      <c r="A768" s="4">
        <v>756</v>
      </c>
      <c r="B768" s="131" t="s">
        <v>439</v>
      </c>
      <c r="C768" s="71">
        <v>913</v>
      </c>
      <c r="D768" s="60" t="s">
        <v>440</v>
      </c>
      <c r="E768" s="40"/>
      <c r="F768" s="40"/>
      <c r="G768" s="72">
        <f>G769</f>
        <v>457</v>
      </c>
      <c r="H768" s="72">
        <f t="shared" ref="H768" si="418">H769</f>
        <v>428.2</v>
      </c>
      <c r="I768" s="13">
        <f>H768*100/G768</f>
        <v>93.6980306345733</v>
      </c>
    </row>
    <row r="769" spans="1:9" x14ac:dyDescent="0.25">
      <c r="A769" s="4">
        <v>757</v>
      </c>
      <c r="B769" s="29" t="s">
        <v>441</v>
      </c>
      <c r="C769" s="33">
        <v>913</v>
      </c>
      <c r="D769" s="34" t="s">
        <v>442</v>
      </c>
      <c r="E769" s="34"/>
      <c r="F769" s="34"/>
      <c r="G769" s="35">
        <f>G771</f>
        <v>457</v>
      </c>
      <c r="H769" s="35">
        <f t="shared" ref="H769" si="419">H771</f>
        <v>428.2</v>
      </c>
      <c r="I769" s="35">
        <f>H769/G769*100</f>
        <v>93.6980306345733</v>
      </c>
    </row>
    <row r="770" spans="1:9" x14ac:dyDescent="0.25">
      <c r="A770" s="4">
        <v>758</v>
      </c>
      <c r="B770" s="31" t="s">
        <v>21</v>
      </c>
      <c r="C770" s="36">
        <v>913</v>
      </c>
      <c r="D770" s="37" t="s">
        <v>442</v>
      </c>
      <c r="E770" s="37" t="s">
        <v>22</v>
      </c>
      <c r="F770" s="34"/>
      <c r="G770" s="38">
        <f>G771</f>
        <v>457</v>
      </c>
      <c r="H770" s="38">
        <f t="shared" ref="H770:H771" si="420">H771</f>
        <v>428.2</v>
      </c>
      <c r="I770" s="21">
        <f>H770*100/G770</f>
        <v>93.6980306345733</v>
      </c>
    </row>
    <row r="771" spans="1:9" x14ac:dyDescent="0.25">
      <c r="A771" s="4">
        <v>759</v>
      </c>
      <c r="B771" s="32" t="s">
        <v>653</v>
      </c>
      <c r="C771" s="39">
        <v>913</v>
      </c>
      <c r="D771" s="40" t="s">
        <v>442</v>
      </c>
      <c r="E771" s="40" t="s">
        <v>654</v>
      </c>
      <c r="F771" s="40"/>
      <c r="G771" s="25">
        <f>G772</f>
        <v>457</v>
      </c>
      <c r="H771" s="25">
        <f t="shared" si="420"/>
        <v>428.2</v>
      </c>
      <c r="I771" s="25">
        <f>H771/G771*100</f>
        <v>93.6980306345733</v>
      </c>
    </row>
    <row r="772" spans="1:9" ht="13.8" thickBot="1" x14ac:dyDescent="0.3">
      <c r="A772" s="4">
        <v>760</v>
      </c>
      <c r="B772" s="91" t="s">
        <v>444</v>
      </c>
      <c r="C772" s="102">
        <v>913</v>
      </c>
      <c r="D772" s="43" t="s">
        <v>442</v>
      </c>
      <c r="E772" s="40" t="s">
        <v>654</v>
      </c>
      <c r="F772" s="43" t="s">
        <v>445</v>
      </c>
      <c r="G772" s="24">
        <v>457</v>
      </c>
      <c r="H772" s="24">
        <v>428.2</v>
      </c>
      <c r="I772" s="25">
        <f>H772*100/G772</f>
        <v>93.6980306345733</v>
      </c>
    </row>
    <row r="773" spans="1:9" ht="13.8" thickBot="1" x14ac:dyDescent="0.3">
      <c r="A773" s="4">
        <v>761</v>
      </c>
      <c r="B773" s="5" t="s">
        <v>668</v>
      </c>
      <c r="C773" s="6" t="s">
        <v>669</v>
      </c>
      <c r="D773" s="6"/>
      <c r="E773" s="6"/>
      <c r="F773" s="6"/>
      <c r="G773" s="7">
        <f>G774+G792+G787</f>
        <v>19360.3</v>
      </c>
      <c r="H773" s="7">
        <f t="shared" ref="H773" si="421">H774+H792+H787</f>
        <v>19088.700000000004</v>
      </c>
      <c r="I773" s="7">
        <f>H773*100/G773</f>
        <v>98.597129176717331</v>
      </c>
    </row>
    <row r="774" spans="1:9" ht="13.8" x14ac:dyDescent="0.3">
      <c r="A774" s="4">
        <v>762</v>
      </c>
      <c r="B774" s="103" t="s">
        <v>17</v>
      </c>
      <c r="C774" s="105" t="s">
        <v>669</v>
      </c>
      <c r="D774" s="132" t="s">
        <v>18</v>
      </c>
      <c r="E774" s="133"/>
      <c r="F774" s="134"/>
      <c r="G774" s="137">
        <f>G775</f>
        <v>18791.3</v>
      </c>
      <c r="H774" s="137">
        <f t="shared" ref="H774:H775" si="422">H775</f>
        <v>18550.400000000001</v>
      </c>
      <c r="I774" s="13">
        <f>H774*100/G774</f>
        <v>98.718023766317401</v>
      </c>
    </row>
    <row r="775" spans="1:9" ht="26.4" x14ac:dyDescent="0.25">
      <c r="A775" s="4">
        <v>763</v>
      </c>
      <c r="B775" s="29" t="s">
        <v>664</v>
      </c>
      <c r="C775" s="33">
        <v>919</v>
      </c>
      <c r="D775" s="34" t="s">
        <v>665</v>
      </c>
      <c r="E775" s="34"/>
      <c r="F775" s="34"/>
      <c r="G775" s="35">
        <f>G776</f>
        <v>18791.3</v>
      </c>
      <c r="H775" s="35">
        <f t="shared" si="422"/>
        <v>18550.400000000001</v>
      </c>
      <c r="I775" s="35">
        <f>H775/G775*100</f>
        <v>98.718023766317401</v>
      </c>
    </row>
    <row r="776" spans="1:9" x14ac:dyDescent="0.25">
      <c r="A776" s="4">
        <v>764</v>
      </c>
      <c r="B776" s="31" t="s">
        <v>21</v>
      </c>
      <c r="C776" s="36">
        <v>919</v>
      </c>
      <c r="D776" s="37" t="s">
        <v>665</v>
      </c>
      <c r="E776" s="37" t="s">
        <v>22</v>
      </c>
      <c r="F776" s="37"/>
      <c r="G776" s="38">
        <f>G777+G784</f>
        <v>18791.3</v>
      </c>
      <c r="H776" s="38">
        <f t="shared" ref="H776" si="423">H777+H784</f>
        <v>18550.400000000001</v>
      </c>
      <c r="I776" s="21">
        <f>H776*100/G776</f>
        <v>98.718023766317401</v>
      </c>
    </row>
    <row r="777" spans="1:9" x14ac:dyDescent="0.25">
      <c r="A777" s="4">
        <v>765</v>
      </c>
      <c r="B777" s="32" t="s">
        <v>37</v>
      </c>
      <c r="C777" s="39">
        <v>919</v>
      </c>
      <c r="D777" s="40" t="s">
        <v>665</v>
      </c>
      <c r="E777" s="40" t="s">
        <v>38</v>
      </c>
      <c r="F777" s="40"/>
      <c r="G777" s="25">
        <f>SUM(G778:G783)</f>
        <v>18655</v>
      </c>
      <c r="H777" s="25">
        <f t="shared" ref="H777" si="424">SUM(H778:H783)</f>
        <v>18414.100000000002</v>
      </c>
      <c r="I777" s="25">
        <f>H777/G777*100</f>
        <v>98.708657196462084</v>
      </c>
    </row>
    <row r="778" spans="1:9" x14ac:dyDescent="0.25">
      <c r="A778" s="4">
        <v>766</v>
      </c>
      <c r="B778" s="32" t="s">
        <v>25</v>
      </c>
      <c r="C778" s="39">
        <v>919</v>
      </c>
      <c r="D778" s="40" t="s">
        <v>665</v>
      </c>
      <c r="E778" s="40" t="s">
        <v>38</v>
      </c>
      <c r="F778" s="40" t="s">
        <v>26</v>
      </c>
      <c r="G778" s="24">
        <v>12478.6</v>
      </c>
      <c r="H778" s="24">
        <v>12468.2</v>
      </c>
      <c r="I778" s="25">
        <f t="shared" ref="I778:I783" si="425">H778*100/G778</f>
        <v>99.916657317327264</v>
      </c>
    </row>
    <row r="779" spans="1:9" ht="26.4" x14ac:dyDescent="0.25">
      <c r="A779" s="4">
        <v>767</v>
      </c>
      <c r="B779" s="26" t="s">
        <v>27</v>
      </c>
      <c r="C779" s="39">
        <v>919</v>
      </c>
      <c r="D779" s="40" t="s">
        <v>665</v>
      </c>
      <c r="E779" s="40" t="s">
        <v>38</v>
      </c>
      <c r="F779" s="40" t="s">
        <v>28</v>
      </c>
      <c r="G779" s="24">
        <v>8.1999999999999993</v>
      </c>
      <c r="H779" s="24">
        <v>4.2</v>
      </c>
      <c r="I779" s="25">
        <f t="shared" si="425"/>
        <v>51.219512195121958</v>
      </c>
    </row>
    <row r="780" spans="1:9" ht="26.4" x14ac:dyDescent="0.25">
      <c r="A780" s="4">
        <v>768</v>
      </c>
      <c r="B780" s="32" t="s">
        <v>29</v>
      </c>
      <c r="C780" s="39">
        <v>919</v>
      </c>
      <c r="D780" s="40" t="s">
        <v>665</v>
      </c>
      <c r="E780" s="40" t="s">
        <v>38</v>
      </c>
      <c r="F780" s="40" t="s">
        <v>30</v>
      </c>
      <c r="G780" s="24">
        <v>3768.5</v>
      </c>
      <c r="H780" s="24">
        <v>3662.5</v>
      </c>
      <c r="I780" s="25">
        <f t="shared" si="425"/>
        <v>97.187209765158556</v>
      </c>
    </row>
    <row r="781" spans="1:9" x14ac:dyDescent="0.25">
      <c r="A781" s="4">
        <v>769</v>
      </c>
      <c r="B781" s="22" t="s">
        <v>31</v>
      </c>
      <c r="C781" s="39">
        <v>919</v>
      </c>
      <c r="D781" s="40" t="s">
        <v>665</v>
      </c>
      <c r="E781" s="40" t="s">
        <v>38</v>
      </c>
      <c r="F781" s="40" t="s">
        <v>32</v>
      </c>
      <c r="G781" s="24">
        <v>1982.1</v>
      </c>
      <c r="H781" s="24">
        <v>1903.2</v>
      </c>
      <c r="I781" s="25">
        <f t="shared" si="425"/>
        <v>96.01937339185713</v>
      </c>
    </row>
    <row r="782" spans="1:9" x14ac:dyDescent="0.25">
      <c r="A782" s="4">
        <v>770</v>
      </c>
      <c r="B782" s="22" t="s">
        <v>72</v>
      </c>
      <c r="C782" s="39">
        <v>919</v>
      </c>
      <c r="D782" s="40" t="s">
        <v>665</v>
      </c>
      <c r="E782" s="40" t="s">
        <v>38</v>
      </c>
      <c r="F782" s="40" t="s">
        <v>73</v>
      </c>
      <c r="G782" s="24">
        <v>328</v>
      </c>
      <c r="H782" s="24">
        <v>286.39999999999998</v>
      </c>
      <c r="I782" s="25">
        <f t="shared" si="425"/>
        <v>87.317073170731703</v>
      </c>
    </row>
    <row r="783" spans="1:9" x14ac:dyDescent="0.25">
      <c r="A783" s="4">
        <v>771</v>
      </c>
      <c r="B783" s="130" t="s">
        <v>88</v>
      </c>
      <c r="C783" s="39">
        <v>919</v>
      </c>
      <c r="D783" s="40" t="s">
        <v>665</v>
      </c>
      <c r="E783" s="40" t="s">
        <v>38</v>
      </c>
      <c r="F783" s="40" t="s">
        <v>89</v>
      </c>
      <c r="G783" s="24">
        <v>89.6</v>
      </c>
      <c r="H783" s="24">
        <v>89.6</v>
      </c>
      <c r="I783" s="25">
        <f t="shared" si="425"/>
        <v>100</v>
      </c>
    </row>
    <row r="784" spans="1:9" ht="39.6" x14ac:dyDescent="0.25">
      <c r="A784" s="4">
        <v>772</v>
      </c>
      <c r="B784" s="22" t="s">
        <v>33</v>
      </c>
      <c r="C784" s="39">
        <v>919</v>
      </c>
      <c r="D784" s="23" t="s">
        <v>665</v>
      </c>
      <c r="E784" s="23" t="s">
        <v>34</v>
      </c>
      <c r="F784" s="23"/>
      <c r="G784" s="24">
        <f>SUM(G785:G786)</f>
        <v>136.30000000000001</v>
      </c>
      <c r="H784" s="24">
        <f t="shared" ref="H784" si="426">SUM(H785:H786)</f>
        <v>136.30000000000001</v>
      </c>
      <c r="I784" s="25">
        <f>H784/G784*100</f>
        <v>100</v>
      </c>
    </row>
    <row r="785" spans="1:9" x14ac:dyDescent="0.25">
      <c r="A785" s="4">
        <v>773</v>
      </c>
      <c r="B785" s="22" t="s">
        <v>25</v>
      </c>
      <c r="C785" s="39">
        <v>919</v>
      </c>
      <c r="D785" s="23" t="s">
        <v>665</v>
      </c>
      <c r="E785" s="23" t="s">
        <v>34</v>
      </c>
      <c r="F785" s="23" t="s">
        <v>26</v>
      </c>
      <c r="G785" s="24">
        <v>104.7</v>
      </c>
      <c r="H785" s="24">
        <v>104.7</v>
      </c>
      <c r="I785" s="25">
        <f t="shared" ref="I785:I786" si="427">H785*100/G785</f>
        <v>100</v>
      </c>
    </row>
    <row r="786" spans="1:9" ht="26.4" x14ac:dyDescent="0.25">
      <c r="A786" s="4">
        <v>774</v>
      </c>
      <c r="B786" s="22" t="s">
        <v>29</v>
      </c>
      <c r="C786" s="39">
        <v>919</v>
      </c>
      <c r="D786" s="23" t="s">
        <v>665</v>
      </c>
      <c r="E786" s="23" t="s">
        <v>34</v>
      </c>
      <c r="F786" s="23" t="s">
        <v>30</v>
      </c>
      <c r="G786" s="24">
        <v>31.6</v>
      </c>
      <c r="H786" s="24">
        <v>31.6</v>
      </c>
      <c r="I786" s="25">
        <f t="shared" si="427"/>
        <v>100</v>
      </c>
    </row>
    <row r="787" spans="1:9" ht="13.8" x14ac:dyDescent="0.3">
      <c r="A787" s="4">
        <v>775</v>
      </c>
      <c r="B787" s="131" t="s">
        <v>439</v>
      </c>
      <c r="C787" s="71">
        <v>919</v>
      </c>
      <c r="D787" s="60" t="s">
        <v>440</v>
      </c>
      <c r="E787" s="40"/>
      <c r="F787" s="40"/>
      <c r="G787" s="72">
        <f>G788</f>
        <v>549</v>
      </c>
      <c r="H787" s="72">
        <f t="shared" ref="H787" si="428">H788</f>
        <v>523.4</v>
      </c>
      <c r="I787" s="13">
        <f>H787*100/G787</f>
        <v>95.336976320582878</v>
      </c>
    </row>
    <row r="788" spans="1:9" x14ac:dyDescent="0.25">
      <c r="A788" s="4">
        <v>776</v>
      </c>
      <c r="B788" s="29" t="s">
        <v>441</v>
      </c>
      <c r="C788" s="33">
        <v>919</v>
      </c>
      <c r="D788" s="34" t="s">
        <v>442</v>
      </c>
      <c r="E788" s="34"/>
      <c r="F788" s="34"/>
      <c r="G788" s="35">
        <f>G790</f>
        <v>549</v>
      </c>
      <c r="H788" s="35">
        <f t="shared" ref="H788" si="429">H790</f>
        <v>523.4</v>
      </c>
      <c r="I788" s="35">
        <f>H788/G788*100</f>
        <v>95.336976320582878</v>
      </c>
    </row>
    <row r="789" spans="1:9" x14ac:dyDescent="0.25">
      <c r="A789" s="4">
        <v>777</v>
      </c>
      <c r="B789" s="31" t="s">
        <v>21</v>
      </c>
      <c r="C789" s="36">
        <v>919</v>
      </c>
      <c r="D789" s="37" t="s">
        <v>442</v>
      </c>
      <c r="E789" s="37" t="s">
        <v>22</v>
      </c>
      <c r="F789" s="34"/>
      <c r="G789" s="38">
        <f>G790</f>
        <v>549</v>
      </c>
      <c r="H789" s="38">
        <f t="shared" ref="H789:H790" si="430">H790</f>
        <v>523.4</v>
      </c>
      <c r="I789" s="21">
        <f>H789*100/G789</f>
        <v>95.336976320582878</v>
      </c>
    </row>
    <row r="790" spans="1:9" x14ac:dyDescent="0.25">
      <c r="A790" s="4">
        <v>778</v>
      </c>
      <c r="B790" s="32" t="s">
        <v>653</v>
      </c>
      <c r="C790" s="39">
        <v>919</v>
      </c>
      <c r="D790" s="40" t="s">
        <v>442</v>
      </c>
      <c r="E790" s="40" t="s">
        <v>654</v>
      </c>
      <c r="F790" s="40"/>
      <c r="G790" s="25">
        <f>G791</f>
        <v>549</v>
      </c>
      <c r="H790" s="25">
        <f t="shared" si="430"/>
        <v>523.4</v>
      </c>
      <c r="I790" s="25">
        <f>H790/G790*100</f>
        <v>95.336976320582878</v>
      </c>
    </row>
    <row r="791" spans="1:9" x14ac:dyDescent="0.25">
      <c r="A791" s="4">
        <v>779</v>
      </c>
      <c r="B791" s="91" t="s">
        <v>444</v>
      </c>
      <c r="C791" s="102">
        <v>919</v>
      </c>
      <c r="D791" s="43" t="s">
        <v>442</v>
      </c>
      <c r="E791" s="40" t="s">
        <v>654</v>
      </c>
      <c r="F791" s="43" t="s">
        <v>445</v>
      </c>
      <c r="G791" s="24">
        <v>549</v>
      </c>
      <c r="H791" s="24">
        <v>523.4</v>
      </c>
      <c r="I791" s="25">
        <f>H791*100/G791</f>
        <v>95.336976320582878</v>
      </c>
    </row>
    <row r="792" spans="1:9" ht="13.8" x14ac:dyDescent="0.3">
      <c r="A792" s="4">
        <v>780</v>
      </c>
      <c r="B792" s="69" t="s">
        <v>670</v>
      </c>
      <c r="C792" s="71">
        <v>919</v>
      </c>
      <c r="D792" s="60" t="s">
        <v>671</v>
      </c>
      <c r="E792" s="40"/>
      <c r="F792" s="40"/>
      <c r="G792" s="72">
        <f>G793</f>
        <v>20</v>
      </c>
      <c r="H792" s="72">
        <f t="shared" ref="H792" si="431">H793</f>
        <v>14.9</v>
      </c>
      <c r="I792" s="13">
        <f>H792*100/G792</f>
        <v>74.5</v>
      </c>
    </row>
    <row r="793" spans="1:9" x14ac:dyDescent="0.25">
      <c r="A793" s="4">
        <v>781</v>
      </c>
      <c r="B793" s="29" t="s">
        <v>672</v>
      </c>
      <c r="C793" s="33">
        <v>919</v>
      </c>
      <c r="D793" s="34" t="s">
        <v>673</v>
      </c>
      <c r="E793" s="34"/>
      <c r="F793" s="34"/>
      <c r="G793" s="35">
        <f>G795</f>
        <v>20</v>
      </c>
      <c r="H793" s="35">
        <f t="shared" ref="H793" si="432">H795</f>
        <v>14.9</v>
      </c>
      <c r="I793" s="35">
        <f>H793/G793*100</f>
        <v>74.5</v>
      </c>
    </row>
    <row r="794" spans="1:9" x14ac:dyDescent="0.25">
      <c r="A794" s="4">
        <v>782</v>
      </c>
      <c r="B794" s="31" t="s">
        <v>21</v>
      </c>
      <c r="C794" s="36">
        <v>919</v>
      </c>
      <c r="D794" s="37" t="s">
        <v>673</v>
      </c>
      <c r="E794" s="37" t="s">
        <v>22</v>
      </c>
      <c r="F794" s="37"/>
      <c r="G794" s="38">
        <f>G795</f>
        <v>20</v>
      </c>
      <c r="H794" s="38">
        <f t="shared" ref="H794:H795" si="433">H795</f>
        <v>14.9</v>
      </c>
      <c r="I794" s="21">
        <f>H794*100/G794</f>
        <v>74.5</v>
      </c>
    </row>
    <row r="795" spans="1:9" ht="39.6" x14ac:dyDescent="0.25">
      <c r="A795" s="4">
        <v>783</v>
      </c>
      <c r="B795" s="26" t="s">
        <v>674</v>
      </c>
      <c r="C795" s="39">
        <v>919</v>
      </c>
      <c r="D795" s="40" t="s">
        <v>673</v>
      </c>
      <c r="E795" s="40" t="s">
        <v>675</v>
      </c>
      <c r="F795" s="40"/>
      <c r="G795" s="25">
        <f>G796</f>
        <v>20</v>
      </c>
      <c r="H795" s="25">
        <f t="shared" si="433"/>
        <v>14.9</v>
      </c>
      <c r="I795" s="25">
        <f>H795/G795*100</f>
        <v>74.5</v>
      </c>
    </row>
    <row r="796" spans="1:9" x14ac:dyDescent="0.25">
      <c r="A796" s="4">
        <v>784</v>
      </c>
      <c r="B796" s="32" t="s">
        <v>676</v>
      </c>
      <c r="C796" s="39">
        <v>919</v>
      </c>
      <c r="D796" s="40" t="s">
        <v>673</v>
      </c>
      <c r="E796" s="40" t="s">
        <v>675</v>
      </c>
      <c r="F796" s="40" t="s">
        <v>677</v>
      </c>
      <c r="G796" s="24">
        <v>20</v>
      </c>
      <c r="H796" s="24">
        <v>14.9</v>
      </c>
      <c r="I796" s="25">
        <f>H796*100/G796</f>
        <v>74.5</v>
      </c>
    </row>
    <row r="797" spans="1:9" ht="24.75" customHeight="1" thickBot="1" x14ac:dyDescent="0.3">
      <c r="A797" s="4">
        <v>785</v>
      </c>
      <c r="B797" s="138" t="s">
        <v>678</v>
      </c>
      <c r="C797" s="139"/>
      <c r="D797" s="140"/>
      <c r="E797" s="141"/>
      <c r="F797" s="138"/>
      <c r="G797" s="142">
        <f>G773+G754+G734+G530+G13</f>
        <v>2732901.6</v>
      </c>
      <c r="H797" s="142">
        <f t="shared" ref="H797" si="434">H773+H754+H734+H530+H13</f>
        <v>2316328.2000000002</v>
      </c>
      <c r="I797" s="142">
        <f>H797*100/G797</f>
        <v>84.757102121788805</v>
      </c>
    </row>
    <row r="798" spans="1:9" x14ac:dyDescent="0.25">
      <c r="B798" s="143"/>
      <c r="C798" s="143"/>
      <c r="D798" s="143"/>
      <c r="E798" s="144"/>
      <c r="F798" s="145"/>
    </row>
    <row r="799" spans="1:9" x14ac:dyDescent="0.25">
      <c r="B799" s="146"/>
      <c r="C799" s="145"/>
      <c r="D799" s="145"/>
    </row>
    <row r="800" spans="1:9" x14ac:dyDescent="0.25">
      <c r="B800" s="147"/>
    </row>
    <row r="801" spans="2:7" x14ac:dyDescent="0.25">
      <c r="B801" s="148"/>
      <c r="G801" s="149"/>
    </row>
    <row r="802" spans="2:7" x14ac:dyDescent="0.25">
      <c r="B802" s="148"/>
    </row>
    <row r="803" spans="2:7" x14ac:dyDescent="0.25">
      <c r="B803" s="148"/>
    </row>
  </sheetData>
  <autoFilter ref="B12:I797" xr:uid="{00000000-0009-0000-0000-000000000000}"/>
  <mergeCells count="16">
    <mergeCell ref="F7:G7"/>
    <mergeCell ref="A8:G8"/>
    <mergeCell ref="H10:I10"/>
    <mergeCell ref="F1:G1"/>
    <mergeCell ref="D2:G2"/>
    <mergeCell ref="F3:G3"/>
    <mergeCell ref="F4:G4"/>
    <mergeCell ref="D5:G5"/>
    <mergeCell ref="F6:G6"/>
    <mergeCell ref="F10:F11"/>
    <mergeCell ref="G10:G11"/>
    <mergeCell ref="A10:A11"/>
    <mergeCell ref="B10:B11"/>
    <mergeCell ref="C10:C11"/>
    <mergeCell ref="D10:D11"/>
    <mergeCell ref="E10:E11"/>
  </mergeCells>
  <pageMargins left="0.39370078740157483" right="0.19685039370078741" top="0.19685039370078741" bottom="0.19685039370078741" header="0.39370078740157483" footer="0.39370078740157483"/>
  <pageSetup paperSize="9" scale="65" fitToHeight="20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Приложение 5 2021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prokina</dc:creator>
  <cp:lastModifiedBy>User</cp:lastModifiedBy>
  <cp:lastPrinted>2022-03-31T10:06:25Z</cp:lastPrinted>
  <dcterms:created xsi:type="dcterms:W3CDTF">2022-03-30T04:24:59Z</dcterms:created>
  <dcterms:modified xsi:type="dcterms:W3CDTF">2022-05-26T04:33:09Z</dcterms:modified>
</cp:coreProperties>
</file>